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Y:\DEPT_ESTADISTICA\VITALES\2018 Nacimientos Vivos y Defunciones Fetales\"/>
    </mc:Choice>
  </mc:AlternateContent>
  <bookViews>
    <workbookView xWindow="0" yWindow="0" windowWidth="20730" windowHeight="10320"/>
  </bookViews>
  <sheets>
    <sheet name=" Cuadro 4" sheetId="50" r:id="rId1"/>
  </sheets>
  <definedNames>
    <definedName name="_xlnm.Database" localSheetId="0">#REF!</definedName>
    <definedName name="_xlnm.Database">#REF!</definedName>
  </definedNames>
  <calcPr calcId="152511"/>
</workbook>
</file>

<file path=xl/calcChain.xml><?xml version="1.0" encoding="utf-8"?>
<calcChain xmlns="http://schemas.openxmlformats.org/spreadsheetml/2006/main">
  <c r="G148" i="50" l="1"/>
  <c r="C148" i="50"/>
  <c r="B148" i="50"/>
  <c r="G147" i="50"/>
  <c r="B147" i="50" s="1"/>
  <c r="C147" i="50"/>
  <c r="G146" i="50"/>
  <c r="C146" i="50"/>
  <c r="B146" i="50" s="1"/>
  <c r="G145" i="50"/>
  <c r="C145" i="50"/>
  <c r="B145" i="50"/>
  <c r="G144" i="50"/>
  <c r="C144" i="50"/>
  <c r="B144" i="50"/>
  <c r="G143" i="50"/>
  <c r="B143" i="50" s="1"/>
  <c r="C143" i="50"/>
  <c r="G142" i="50"/>
  <c r="C142" i="50"/>
  <c r="B142" i="50" s="1"/>
  <c r="G141" i="50"/>
  <c r="C141" i="50"/>
  <c r="B141" i="50"/>
  <c r="G140" i="50"/>
  <c r="C140" i="50"/>
  <c r="B140" i="50"/>
  <c r="J138" i="50"/>
  <c r="G138" i="50" s="1"/>
  <c r="I138" i="50"/>
  <c r="H138" i="50"/>
  <c r="F138" i="50"/>
  <c r="C138" i="50" s="1"/>
  <c r="E138" i="50"/>
  <c r="D138" i="50"/>
  <c r="G136" i="50"/>
  <c r="C136" i="50"/>
  <c r="B136" i="50"/>
  <c r="G135" i="50"/>
  <c r="B135" i="50" s="1"/>
  <c r="C135" i="50"/>
  <c r="J133" i="50"/>
  <c r="I133" i="50"/>
  <c r="G133" i="50" s="1"/>
  <c r="H133" i="50"/>
  <c r="E133" i="50"/>
  <c r="D133" i="50"/>
  <c r="C133" i="50" s="1"/>
  <c r="G131" i="50"/>
  <c r="C131" i="50"/>
  <c r="B131" i="50" s="1"/>
  <c r="G129" i="50"/>
  <c r="C129" i="50"/>
  <c r="B129" i="50"/>
  <c r="G128" i="50"/>
  <c r="C128" i="50"/>
  <c r="B128" i="50"/>
  <c r="G127" i="50"/>
  <c r="B127" i="50" s="1"/>
  <c r="C127" i="50"/>
  <c r="G126" i="50"/>
  <c r="C126" i="50"/>
  <c r="B126" i="50" s="1"/>
  <c r="G125" i="50"/>
  <c r="C125" i="50"/>
  <c r="B125" i="50"/>
  <c r="G124" i="50"/>
  <c r="C124" i="50"/>
  <c r="B124" i="50"/>
  <c r="G123" i="50"/>
  <c r="B123" i="50" s="1"/>
  <c r="C123" i="50"/>
  <c r="G111" i="50"/>
  <c r="C111" i="50"/>
  <c r="B111" i="50" s="1"/>
  <c r="G110" i="50"/>
  <c r="C110" i="50"/>
  <c r="B110" i="50"/>
  <c r="G109" i="50"/>
  <c r="C109" i="50"/>
  <c r="B109" i="50"/>
  <c r="G108" i="50"/>
  <c r="B108" i="50" s="1"/>
  <c r="C108" i="50"/>
  <c r="G107" i="50"/>
  <c r="C107" i="50"/>
  <c r="B107" i="50" s="1"/>
  <c r="J105" i="50"/>
  <c r="I105" i="50"/>
  <c r="H105" i="50"/>
  <c r="G105" i="50" s="1"/>
  <c r="F105" i="50"/>
  <c r="E105" i="50"/>
  <c r="D105" i="50"/>
  <c r="C105" i="50" s="1"/>
  <c r="G103" i="50"/>
  <c r="C103" i="50"/>
  <c r="B103" i="50" s="1"/>
  <c r="G102" i="50"/>
  <c r="C102" i="50"/>
  <c r="B102" i="50"/>
  <c r="G101" i="50"/>
  <c r="C101" i="50"/>
  <c r="B101" i="50"/>
  <c r="G100" i="50"/>
  <c r="B100" i="50" s="1"/>
  <c r="C100" i="50"/>
  <c r="G99" i="50"/>
  <c r="C99" i="50"/>
  <c r="B99" i="50" s="1"/>
  <c r="J97" i="50"/>
  <c r="I97" i="50"/>
  <c r="H97" i="50"/>
  <c r="G97" i="50" s="1"/>
  <c r="F97" i="50"/>
  <c r="E97" i="50"/>
  <c r="D97" i="50"/>
  <c r="C97" i="50" s="1"/>
  <c r="G95" i="50"/>
  <c r="C95" i="50"/>
  <c r="B95" i="50" s="1"/>
  <c r="G94" i="50"/>
  <c r="C94" i="50"/>
  <c r="B94" i="50"/>
  <c r="G93" i="50"/>
  <c r="B93" i="50" s="1"/>
  <c r="C93" i="50"/>
  <c r="G92" i="50"/>
  <c r="B92" i="50" s="1"/>
  <c r="C92" i="50"/>
  <c r="G91" i="50"/>
  <c r="C91" i="50"/>
  <c r="B91" i="50" s="1"/>
  <c r="G90" i="50"/>
  <c r="C90" i="50"/>
  <c r="B90" i="50"/>
  <c r="J88" i="50"/>
  <c r="I88" i="50"/>
  <c r="H88" i="50"/>
  <c r="G88" i="50" s="1"/>
  <c r="F88" i="50"/>
  <c r="E88" i="50"/>
  <c r="D88" i="50"/>
  <c r="C88" i="50"/>
  <c r="G86" i="50"/>
  <c r="C86" i="50"/>
  <c r="B86" i="50"/>
  <c r="G85" i="50"/>
  <c r="C85" i="50"/>
  <c r="B85" i="50"/>
  <c r="G84" i="50"/>
  <c r="B84" i="50" s="1"/>
  <c r="C84" i="50"/>
  <c r="G83" i="50"/>
  <c r="C83" i="50"/>
  <c r="B83" i="50" s="1"/>
  <c r="G82" i="50"/>
  <c r="C82" i="50"/>
  <c r="B82" i="50"/>
  <c r="G81" i="50"/>
  <c r="C81" i="50"/>
  <c r="B81" i="50"/>
  <c r="G80" i="50"/>
  <c r="B80" i="50" s="1"/>
  <c r="C80" i="50"/>
  <c r="J78" i="50"/>
  <c r="I78" i="50"/>
  <c r="H78" i="50"/>
  <c r="F78" i="50"/>
  <c r="E78" i="50"/>
  <c r="C78" i="50" s="1"/>
  <c r="D78" i="50"/>
  <c r="G76" i="50"/>
  <c r="B76" i="50" s="1"/>
  <c r="C76" i="50"/>
  <c r="G75" i="50"/>
  <c r="C75" i="50"/>
  <c r="B75" i="50" s="1"/>
  <c r="G74" i="50"/>
  <c r="C74" i="50"/>
  <c r="B74" i="50"/>
  <c r="G73" i="50"/>
  <c r="C73" i="50"/>
  <c r="B73" i="50"/>
  <c r="G72" i="50"/>
  <c r="B72" i="50" s="1"/>
  <c r="C72" i="50"/>
  <c r="G71" i="50"/>
  <c r="C71" i="50"/>
  <c r="B71" i="50" s="1"/>
  <c r="G70" i="50"/>
  <c r="C70" i="50"/>
  <c r="B70" i="50"/>
  <c r="J68" i="50"/>
  <c r="I68" i="50"/>
  <c r="H68" i="50"/>
  <c r="G68" i="50"/>
  <c r="F68" i="50"/>
  <c r="E68" i="50"/>
  <c r="D68" i="50"/>
  <c r="C68" i="50"/>
  <c r="B68" i="50" s="1"/>
  <c r="G66" i="50"/>
  <c r="C66" i="50"/>
  <c r="B66" i="50"/>
  <c r="G65" i="50"/>
  <c r="C65" i="50"/>
  <c r="B65" i="50"/>
  <c r="J63" i="50"/>
  <c r="G63" i="50" s="1"/>
  <c r="I63" i="50"/>
  <c r="H63" i="50"/>
  <c r="F63" i="50"/>
  <c r="C63" i="50" s="1"/>
  <c r="E63" i="50"/>
  <c r="D63" i="50"/>
  <c r="G53" i="50"/>
  <c r="C53" i="50"/>
  <c r="B53" i="50"/>
  <c r="G52" i="50"/>
  <c r="B52" i="50" s="1"/>
  <c r="C52" i="50"/>
  <c r="G51" i="50"/>
  <c r="C51" i="50"/>
  <c r="B51" i="50" s="1"/>
  <c r="G50" i="50"/>
  <c r="C50" i="50"/>
  <c r="B50" i="50"/>
  <c r="G49" i="50"/>
  <c r="C49" i="50"/>
  <c r="B49" i="50"/>
  <c r="G48" i="50"/>
  <c r="C48" i="50"/>
  <c r="B48" i="50"/>
  <c r="G47" i="50"/>
  <c r="C47" i="50"/>
  <c r="B47" i="50" s="1"/>
  <c r="G46" i="50"/>
  <c r="C46" i="50"/>
  <c r="B46" i="50"/>
  <c r="G45" i="50"/>
  <c r="C45" i="50"/>
  <c r="B45" i="50"/>
  <c r="G44" i="50"/>
  <c r="B44" i="50" s="1"/>
  <c r="C44" i="50"/>
  <c r="G43" i="50"/>
  <c r="C43" i="50"/>
  <c r="B43" i="50" s="1"/>
  <c r="G42" i="50"/>
  <c r="C42" i="50"/>
  <c r="B42" i="50"/>
  <c r="G41" i="50"/>
  <c r="C41" i="50"/>
  <c r="B41" i="50"/>
  <c r="J39" i="50"/>
  <c r="G39" i="50" s="1"/>
  <c r="I39" i="50"/>
  <c r="H39" i="50"/>
  <c r="F39" i="50"/>
  <c r="C39" i="50" s="1"/>
  <c r="E39" i="50"/>
  <c r="D39" i="50"/>
  <c r="G37" i="50"/>
  <c r="C37" i="50"/>
  <c r="B37" i="50"/>
  <c r="G36" i="50"/>
  <c r="B36" i="50" s="1"/>
  <c r="C36" i="50"/>
  <c r="G35" i="50"/>
  <c r="C35" i="50"/>
  <c r="B35" i="50" s="1"/>
  <c r="G34" i="50"/>
  <c r="C34" i="50"/>
  <c r="B34" i="50"/>
  <c r="G33" i="50"/>
  <c r="C33" i="50"/>
  <c r="B33" i="50"/>
  <c r="J31" i="50"/>
  <c r="G31" i="50" s="1"/>
  <c r="I31" i="50"/>
  <c r="H31" i="50"/>
  <c r="F31" i="50"/>
  <c r="C31" i="50" s="1"/>
  <c r="B31" i="50" s="1"/>
  <c r="E31" i="50"/>
  <c r="D31" i="50"/>
  <c r="G29" i="50"/>
  <c r="C29" i="50"/>
  <c r="B29" i="50"/>
  <c r="G28" i="50"/>
  <c r="B28" i="50" s="1"/>
  <c r="C28" i="50"/>
  <c r="G27" i="50"/>
  <c r="C27" i="50"/>
  <c r="B27" i="50" s="1"/>
  <c r="G26" i="50"/>
  <c r="C26" i="50"/>
  <c r="B26" i="50"/>
  <c r="G25" i="50"/>
  <c r="C25" i="50"/>
  <c r="B25" i="50"/>
  <c r="G24" i="50"/>
  <c r="C24" i="50"/>
  <c r="B24" i="50"/>
  <c r="J22" i="50"/>
  <c r="I22" i="50"/>
  <c r="G22" i="50" s="1"/>
  <c r="H22" i="50"/>
  <c r="F22" i="50"/>
  <c r="E22" i="50"/>
  <c r="C22" i="50" s="1"/>
  <c r="D22" i="50"/>
  <c r="G20" i="50"/>
  <c r="B20" i="50" s="1"/>
  <c r="C20" i="50"/>
  <c r="G19" i="50"/>
  <c r="C19" i="50"/>
  <c r="B19" i="50" s="1"/>
  <c r="G18" i="50"/>
  <c r="C18" i="50"/>
  <c r="B18" i="50"/>
  <c r="G17" i="50"/>
  <c r="C17" i="50"/>
  <c r="B17" i="50"/>
  <c r="J15" i="50"/>
  <c r="G15" i="50" s="1"/>
  <c r="I15" i="50"/>
  <c r="H15" i="50"/>
  <c r="H10" i="50" s="1"/>
  <c r="F15" i="50"/>
  <c r="C15" i="50" s="1"/>
  <c r="E15" i="50"/>
  <c r="D15" i="50"/>
  <c r="D10" i="50" s="1"/>
  <c r="G13" i="50"/>
  <c r="B13" i="50" s="1"/>
  <c r="C13" i="50"/>
  <c r="G12" i="50"/>
  <c r="B12" i="50" s="1"/>
  <c r="C12" i="50"/>
  <c r="I10" i="50"/>
  <c r="E10" i="50"/>
  <c r="B88" i="50" l="1"/>
  <c r="B22" i="50"/>
  <c r="B97" i="50"/>
  <c r="B133" i="50"/>
  <c r="B138" i="50"/>
  <c r="C10" i="50"/>
  <c r="B15" i="50"/>
  <c r="B39" i="50"/>
  <c r="B63" i="50"/>
  <c r="B78" i="50"/>
  <c r="B105" i="50"/>
  <c r="F10" i="50"/>
  <c r="G78" i="50"/>
  <c r="G10" i="50" s="1"/>
  <c r="J10" i="50"/>
  <c r="B10" i="50" l="1"/>
</calcChain>
</file>

<file path=xl/sharedStrings.xml><?xml version="1.0" encoding="utf-8"?>
<sst xmlns="http://schemas.openxmlformats.org/spreadsheetml/2006/main" count="160" uniqueCount="120">
  <si>
    <t>Nacimientos vivos</t>
  </si>
  <si>
    <t>Total</t>
  </si>
  <si>
    <t>Asistencia profesional</t>
  </si>
  <si>
    <t>Con (1)</t>
  </si>
  <si>
    <t>Sin (2)</t>
  </si>
  <si>
    <t xml:space="preserve">Total </t>
  </si>
  <si>
    <t>Persona que atendió el parto</t>
  </si>
  <si>
    <t>Médico</t>
  </si>
  <si>
    <t>Enfermera/                    Enfermera                  Obstetra</t>
  </si>
  <si>
    <t>Técnico en                        enfermería</t>
  </si>
  <si>
    <t xml:space="preserve"> </t>
  </si>
  <si>
    <t>Comadrona                     sin adies-                              tramiento</t>
  </si>
  <si>
    <t>Otra (3)</t>
  </si>
  <si>
    <t>Comadrona                     con adies-                                            tramiento</t>
  </si>
  <si>
    <t>-</t>
  </si>
  <si>
    <t xml:space="preserve">       asistencia de un profesional del campo de la salud.</t>
  </si>
  <si>
    <t>(1) Comprende los nacimientos ocurridos en instalaciones de salud y los asistidos por un profesional del campo de la salud, en el hogar.</t>
  </si>
  <si>
    <t>(3) Partos atendidos fuera de instalaciones de salud, por la madre, amiga, vecina, paramédico, entre otros.</t>
  </si>
  <si>
    <t xml:space="preserve">  -  Cantidad nula o cero.</t>
  </si>
  <si>
    <t>Cuadro 4.  NACIMIENTOS VIVOS EN LA REPÚBLICA, POR ASISTENCIA PROFESIONAL Y PERSONA QUE ATENDIÓ EL PARTO,</t>
  </si>
  <si>
    <t>Veraguas (Continuación)</t>
  </si>
  <si>
    <t xml:space="preserve">               Área urbana</t>
  </si>
  <si>
    <t xml:space="preserve">               Área rural</t>
  </si>
  <si>
    <t>Bocas del Toro</t>
  </si>
  <si>
    <t xml:space="preserve">     Bocas del Toro</t>
  </si>
  <si>
    <t xml:space="preserve">     Changuinola</t>
  </si>
  <si>
    <t xml:space="preserve">     Chiriquí Grande</t>
  </si>
  <si>
    <t xml:space="preserve">     Almirante</t>
  </si>
  <si>
    <t>Coclé</t>
  </si>
  <si>
    <t xml:space="preserve">     Aguadulce</t>
  </si>
  <si>
    <t xml:space="preserve">     Antón</t>
  </si>
  <si>
    <t xml:space="preserve">     La Pintada</t>
  </si>
  <si>
    <t xml:space="preserve">     Natá</t>
  </si>
  <si>
    <t xml:space="preserve">     Penonomé</t>
  </si>
  <si>
    <t xml:space="preserve">     Olá</t>
  </si>
  <si>
    <t>Colón</t>
  </si>
  <si>
    <t xml:space="preserve">     Colón</t>
  </si>
  <si>
    <t xml:space="preserve">     Donoso</t>
  </si>
  <si>
    <t xml:space="preserve">     Chagres</t>
  </si>
  <si>
    <t xml:space="preserve">     Santa Isabel</t>
  </si>
  <si>
    <t xml:space="preserve">     Portobelo</t>
  </si>
  <si>
    <t>Chiriquí</t>
  </si>
  <si>
    <t xml:space="preserve">     Alanje</t>
  </si>
  <si>
    <t xml:space="preserve">     Barú</t>
  </si>
  <si>
    <t xml:space="preserve">     Boquerón</t>
  </si>
  <si>
    <t xml:space="preserve">     Boquete</t>
  </si>
  <si>
    <t xml:space="preserve">     Bugaba</t>
  </si>
  <si>
    <t xml:space="preserve">     David</t>
  </si>
  <si>
    <t xml:space="preserve">     Dolega</t>
  </si>
  <si>
    <t xml:space="preserve">     Gualaca</t>
  </si>
  <si>
    <t xml:space="preserve">     Remedios</t>
  </si>
  <si>
    <t xml:space="preserve">     Renacimiento</t>
  </si>
  <si>
    <t xml:space="preserve">     San Félix</t>
  </si>
  <si>
    <t xml:space="preserve">     San Lorenzo</t>
  </si>
  <si>
    <t xml:space="preserve">     Tolé</t>
  </si>
  <si>
    <t>Darién</t>
  </si>
  <si>
    <t xml:space="preserve">     Chepigana</t>
  </si>
  <si>
    <t xml:space="preserve">     Pinogana</t>
  </si>
  <si>
    <t>Herrera</t>
  </si>
  <si>
    <t xml:space="preserve">     Chitré</t>
  </si>
  <si>
    <t xml:space="preserve">     Las Minas</t>
  </si>
  <si>
    <t xml:space="preserve">     Los Pozos</t>
  </si>
  <si>
    <t xml:space="preserve">     Ocú</t>
  </si>
  <si>
    <t xml:space="preserve">     Parita</t>
  </si>
  <si>
    <t xml:space="preserve">     Pesé</t>
  </si>
  <si>
    <t xml:space="preserve">     Santa María</t>
  </si>
  <si>
    <t>Los Santos</t>
  </si>
  <si>
    <t xml:space="preserve">     Guararé</t>
  </si>
  <si>
    <t xml:space="preserve">     Las Tablas</t>
  </si>
  <si>
    <t xml:space="preserve">     Los Santos</t>
  </si>
  <si>
    <t xml:space="preserve">     Macaracas</t>
  </si>
  <si>
    <t xml:space="preserve">     Pedasí</t>
  </si>
  <si>
    <t xml:space="preserve">     Pocrí</t>
  </si>
  <si>
    <t xml:space="preserve">     Tonosí</t>
  </si>
  <si>
    <t>Panamá</t>
  </si>
  <si>
    <t xml:space="preserve">     Balboa</t>
  </si>
  <si>
    <t xml:space="preserve">     Chepo</t>
  </si>
  <si>
    <t xml:space="preserve">     Chimán</t>
  </si>
  <si>
    <t xml:space="preserve">     Panamá</t>
  </si>
  <si>
    <t xml:space="preserve">     San Miguelito</t>
  </si>
  <si>
    <t xml:space="preserve">     Taboga</t>
  </si>
  <si>
    <t>Panamá Oeste</t>
  </si>
  <si>
    <t xml:space="preserve">     Arraiján</t>
  </si>
  <si>
    <t xml:space="preserve">     Capira</t>
  </si>
  <si>
    <t xml:space="preserve">     Chame</t>
  </si>
  <si>
    <t xml:space="preserve">     La Chorrera</t>
  </si>
  <si>
    <t xml:space="preserve">     San Carlos</t>
  </si>
  <si>
    <t>Veraguas</t>
  </si>
  <si>
    <t xml:space="preserve">     Atalaya</t>
  </si>
  <si>
    <t xml:space="preserve">     Calobre</t>
  </si>
  <si>
    <t xml:space="preserve">     Cañazas</t>
  </si>
  <si>
    <t xml:space="preserve">     La Mesa</t>
  </si>
  <si>
    <t xml:space="preserve">     Las Palmas</t>
  </si>
  <si>
    <t xml:space="preserve">     Montijo</t>
  </si>
  <si>
    <t xml:space="preserve">     Río de Jesús</t>
  </si>
  <si>
    <t xml:space="preserve">     San Francisco</t>
  </si>
  <si>
    <t xml:space="preserve">     Santa Fe</t>
  </si>
  <si>
    <t xml:space="preserve">     Santiago</t>
  </si>
  <si>
    <t xml:space="preserve">     Soná</t>
  </si>
  <si>
    <t xml:space="preserve">     Mariato</t>
  </si>
  <si>
    <t>Comarca Kuna Yala</t>
  </si>
  <si>
    <t>Comarca Emberá</t>
  </si>
  <si>
    <t xml:space="preserve">     Cémaco</t>
  </si>
  <si>
    <t xml:space="preserve">     Sambú</t>
  </si>
  <si>
    <t>Comarca Ngäbe Buglé</t>
  </si>
  <si>
    <t xml:space="preserve">     Besiko</t>
  </si>
  <si>
    <t xml:space="preserve">     Mironó</t>
  </si>
  <si>
    <t xml:space="preserve">     Müna</t>
  </si>
  <si>
    <t xml:space="preserve">     Nole Duima</t>
  </si>
  <si>
    <t xml:space="preserve">     Nürüm</t>
  </si>
  <si>
    <t xml:space="preserve">     Kankintú</t>
  </si>
  <si>
    <t xml:space="preserve">     Kusapín</t>
  </si>
  <si>
    <t xml:space="preserve">     Jirondai</t>
  </si>
  <si>
    <t xml:space="preserve">     Santa Catalina o Calovébora</t>
  </si>
  <si>
    <t>(2) Se refiere a los nacimientos ocurridos en el hogar, trayecto al hospital o en cualquier otro sitio, fuera de una instalación de salud, que no tuvieron</t>
  </si>
  <si>
    <t>SEGÚN ÁREA, PROVINCIA, COMARCA INDÍGENA Y DISTRITO DE RESIDENCIA:  AÑO 2018</t>
  </si>
  <si>
    <t>Área, provincia, comarca                                     indígena  y distrito de                                                                                        residencia</t>
  </si>
  <si>
    <t xml:space="preserve">Fuente: Los  datos  publicados  corresponden a  información recopilada  con  base  en  los registros  administrativos  de las  instalaciones  de  salud </t>
  </si>
  <si>
    <t xml:space="preserve"> TOTAL</t>
  </si>
  <si>
    <t xml:space="preserve">             pública (MINSA y CSS), clínicas privadas y oficinas del Registro Civil (Tribunal Electoral).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</si>
</sst>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"/>
    <numFmt numFmtId="165" formatCode="#,##0.0"/>
    <numFmt numFmtId="166" formatCode="_([$€]* #,##0.00_);_([$€]* \(#,##0.00\);_([$€]* &quot;-&quot;??_);_(@_)"/>
    <numFmt numFmtId="167" formatCode="#,##0;&quot;-&quot;\,&quot;-&quot;"/>
    <numFmt numFmtId="168" formatCode="#,##0;&quot;-&quot;;&quot;-&quot;"/>
  </numFmts>
  <fonts count="2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MS Sans Serif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EFF3FF"/>
        <bgColor indexed="64"/>
      </patternFill>
    </fill>
  </fills>
  <borders count="2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4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3" borderId="0" applyNumberFormat="0" applyBorder="0" applyAlignment="0" applyProtection="0"/>
    <xf numFmtId="0" fontId="7" fillId="20" borderId="1" applyNumberFormat="0" applyAlignment="0" applyProtection="0"/>
    <xf numFmtId="0" fontId="8" fillId="21" borderId="2" applyNumberFormat="0" applyAlignment="0" applyProtection="0"/>
    <xf numFmtId="166" fontId="9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4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3" applyNumberFormat="0" applyFill="0" applyAlignment="0" applyProtection="0"/>
    <xf numFmtId="0" fontId="17" fillId="22" borderId="0" applyNumberFormat="0" applyBorder="0" applyAlignment="0" applyProtection="0"/>
    <xf numFmtId="0" fontId="24" fillId="0" borderId="0"/>
    <xf numFmtId="0" fontId="9" fillId="0" borderId="0"/>
    <xf numFmtId="0" fontId="9" fillId="0" borderId="0"/>
    <xf numFmtId="0" fontId="9" fillId="0" borderId="0"/>
    <xf numFmtId="0" fontId="18" fillId="0" borderId="0"/>
    <xf numFmtId="0" fontId="9" fillId="23" borderId="7" applyNumberFormat="0" applyFont="0" applyAlignment="0" applyProtection="0"/>
    <xf numFmtId="0" fontId="19" fillId="20" borderId="8" applyNumberFormat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0" borderId="0" applyNumberFormat="0" applyFill="0" applyBorder="0" applyAlignment="0" applyProtection="0"/>
    <xf numFmtId="0" fontId="9" fillId="0" borderId="0"/>
    <xf numFmtId="0" fontId="3" fillId="0" borderId="0"/>
    <xf numFmtId="0" fontId="2" fillId="0" borderId="0"/>
    <xf numFmtId="0" fontId="1" fillId="0" borderId="0"/>
    <xf numFmtId="0" fontId="18" fillId="0" borderId="0"/>
    <xf numFmtId="0" fontId="18" fillId="0" borderId="0"/>
  </cellStyleXfs>
  <cellXfs count="90">
    <xf numFmtId="0" fontId="0" fillId="0" borderId="0" xfId="0"/>
    <xf numFmtId="0" fontId="9" fillId="0" borderId="0" xfId="0" applyFont="1"/>
    <xf numFmtId="0" fontId="9" fillId="0" borderId="0" xfId="39" applyFont="1" applyFill="1"/>
    <xf numFmtId="3" fontId="9" fillId="0" borderId="0" xfId="39" applyNumberFormat="1" applyFont="1" applyFill="1"/>
    <xf numFmtId="164" fontId="9" fillId="0" borderId="0" xfId="39" applyNumberFormat="1" applyFont="1" applyFill="1"/>
    <xf numFmtId="0" fontId="9" fillId="0" borderId="0" xfId="39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39" applyFont="1" applyBorder="1"/>
    <xf numFmtId="3" fontId="9" fillId="0" borderId="0" xfId="39" applyNumberFormat="1" applyFont="1" applyBorder="1"/>
    <xf numFmtId="165" fontId="9" fillId="0" borderId="0" xfId="39" applyNumberFormat="1" applyFont="1" applyFill="1" applyBorder="1"/>
    <xf numFmtId="0" fontId="9" fillId="0" borderId="0" xfId="0" applyFont="1" applyBorder="1"/>
    <xf numFmtId="49" fontId="9" fillId="0" borderId="0" xfId="39" applyNumberFormat="1" applyFont="1"/>
    <xf numFmtId="164" fontId="9" fillId="0" borderId="0" xfId="39" applyNumberFormat="1" applyFont="1"/>
    <xf numFmtId="3" fontId="9" fillId="0" borderId="0" xfId="39" applyNumberFormat="1" applyFont="1"/>
    <xf numFmtId="164" fontId="9" fillId="0" borderId="0" xfId="39" applyNumberFormat="1" applyFont="1" applyBorder="1"/>
    <xf numFmtId="3" fontId="9" fillId="0" borderId="0" xfId="0" applyNumberFormat="1" applyFont="1"/>
    <xf numFmtId="3" fontId="9" fillId="0" borderId="19" xfId="39" applyNumberFormat="1" applyFont="1" applyFill="1" applyBorder="1" applyAlignment="1">
      <alignment vertical="center"/>
    </xf>
    <xf numFmtId="167" fontId="9" fillId="0" borderId="19" xfId="39" applyNumberFormat="1" applyFont="1" applyFill="1" applyBorder="1" applyAlignment="1">
      <alignment vertical="center"/>
    </xf>
    <xf numFmtId="168" fontId="23" fillId="0" borderId="19" xfId="42" applyNumberFormat="1" applyFont="1" applyBorder="1" applyAlignment="1">
      <alignment horizontal="right" vertical="center"/>
    </xf>
    <xf numFmtId="167" fontId="9" fillId="0" borderId="19" xfId="39" applyNumberFormat="1" applyFont="1" applyBorder="1" applyAlignment="1">
      <alignment vertical="center"/>
    </xf>
    <xf numFmtId="167" fontId="9" fillId="0" borderId="18" xfId="39" applyNumberFormat="1" applyFont="1" applyFill="1" applyBorder="1" applyAlignment="1">
      <alignment vertical="center"/>
    </xf>
    <xf numFmtId="3" fontId="9" fillId="0" borderId="19" xfId="42" applyNumberFormat="1" applyFont="1" applyBorder="1" applyAlignment="1">
      <alignment horizontal="right" vertical="center"/>
    </xf>
    <xf numFmtId="167" fontId="9" fillId="0" borderId="19" xfId="42" applyNumberFormat="1" applyFont="1" applyBorder="1" applyAlignment="1">
      <alignment horizontal="right" vertical="center"/>
    </xf>
    <xf numFmtId="168" fontId="9" fillId="0" borderId="19" xfId="42" applyNumberFormat="1" applyFont="1" applyBorder="1" applyAlignment="1">
      <alignment horizontal="right" vertical="center"/>
    </xf>
    <xf numFmtId="3" fontId="9" fillId="0" borderId="0" xfId="40" applyNumberFormat="1" applyFont="1" applyFill="1" applyBorder="1"/>
    <xf numFmtId="0" fontId="9" fillId="0" borderId="0" xfId="40" applyFont="1"/>
    <xf numFmtId="0" fontId="9" fillId="0" borderId="0" xfId="38" applyNumberFormat="1" applyFont="1"/>
    <xf numFmtId="0" fontId="9" fillId="0" borderId="0" xfId="40" applyFont="1" applyBorder="1"/>
    <xf numFmtId="0" fontId="9" fillId="0" borderId="0" xfId="38" applyFont="1"/>
    <xf numFmtId="3" fontId="9" fillId="0" borderId="12" xfId="0" applyNumberFormat="1" applyFont="1" applyFill="1" applyBorder="1" applyAlignment="1">
      <alignment horizontal="right"/>
    </xf>
    <xf numFmtId="0" fontId="9" fillId="0" borderId="14" xfId="0" applyFont="1" applyBorder="1" applyAlignment="1">
      <alignment vertical="center"/>
    </xf>
    <xf numFmtId="3" fontId="9" fillId="0" borderId="13" xfId="0" applyNumberFormat="1" applyFont="1" applyFill="1" applyBorder="1" applyAlignment="1">
      <alignment horizontal="right"/>
    </xf>
    <xf numFmtId="168" fontId="9" fillId="0" borderId="19" xfId="0" applyNumberFormat="1" applyFont="1" applyBorder="1" applyAlignment="1">
      <alignment vertical="center"/>
    </xf>
    <xf numFmtId="168" fontId="9" fillId="0" borderId="18" xfId="0" applyNumberFormat="1" applyFont="1" applyBorder="1" applyAlignment="1">
      <alignment vertical="center"/>
    </xf>
    <xf numFmtId="3" fontId="23" fillId="24" borderId="11" xfId="39" applyNumberFormat="1" applyFont="1" applyFill="1" applyBorder="1" applyAlignment="1">
      <alignment horizontal="center" vertical="center" wrapText="1"/>
    </xf>
    <xf numFmtId="0" fontId="23" fillId="0" borderId="0" xfId="39" applyFont="1" applyAlignment="1"/>
    <xf numFmtId="0" fontId="9" fillId="0" borderId="0" xfId="39" applyFont="1" applyAlignment="1"/>
    <xf numFmtId="3" fontId="9" fillId="0" borderId="12" xfId="42" applyNumberFormat="1" applyFont="1" applyBorder="1" applyAlignment="1">
      <alignment horizontal="right"/>
    </xf>
    <xf numFmtId="0" fontId="9" fillId="0" borderId="14" xfId="0" applyFont="1" applyBorder="1" applyAlignment="1"/>
    <xf numFmtId="0" fontId="9" fillId="0" borderId="14" xfId="0" applyFont="1" applyFill="1" applyBorder="1" applyAlignment="1"/>
    <xf numFmtId="3" fontId="9" fillId="0" borderId="0" xfId="42" applyNumberFormat="1" applyFont="1" applyAlignment="1">
      <alignment horizontal="left"/>
    </xf>
    <xf numFmtId="0" fontId="9" fillId="0" borderId="14" xfId="41" applyFont="1" applyBorder="1" applyAlignment="1"/>
    <xf numFmtId="0" fontId="9" fillId="0" borderId="15" xfId="39" applyFont="1" applyBorder="1" applyAlignment="1"/>
    <xf numFmtId="3" fontId="9" fillId="0" borderId="16" xfId="39" applyNumberFormat="1" applyFont="1" applyBorder="1" applyAlignment="1"/>
    <xf numFmtId="167" fontId="9" fillId="0" borderId="16" xfId="39" applyNumberFormat="1" applyFont="1" applyBorder="1" applyAlignment="1"/>
    <xf numFmtId="167" fontId="9" fillId="0" borderId="16" xfId="39" applyNumberFormat="1" applyFont="1" applyFill="1" applyBorder="1" applyAlignment="1"/>
    <xf numFmtId="167" fontId="9" fillId="0" borderId="16" xfId="0" applyNumberFormat="1" applyFont="1" applyBorder="1" applyAlignment="1"/>
    <xf numFmtId="167" fontId="9" fillId="0" borderId="17" xfId="39" applyNumberFormat="1" applyFont="1" applyFill="1" applyBorder="1" applyAlignment="1"/>
    <xf numFmtId="168" fontId="9" fillId="0" borderId="12" xfId="0" applyNumberFormat="1" applyFont="1" applyBorder="1" applyAlignment="1">
      <alignment horizontal="right"/>
    </xf>
    <xf numFmtId="168" fontId="9" fillId="0" borderId="13" xfId="0" applyNumberFormat="1" applyFont="1" applyBorder="1" applyAlignment="1">
      <alignment horizontal="right"/>
    </xf>
    <xf numFmtId="0" fontId="25" fillId="0" borderId="14" xfId="41" applyFont="1" applyBorder="1" applyAlignment="1"/>
    <xf numFmtId="0" fontId="9" fillId="0" borderId="0" xfId="0" applyFont="1" applyBorder="1" applyAlignment="1">
      <alignment vertical="center"/>
    </xf>
    <xf numFmtId="168" fontId="9" fillId="0" borderId="12" xfId="0" applyNumberFormat="1" applyFont="1" applyFill="1" applyBorder="1" applyAlignment="1">
      <alignment horizontal="right"/>
    </xf>
    <xf numFmtId="168" fontId="9" fillId="0" borderId="13" xfId="0" applyNumberFormat="1" applyFont="1" applyFill="1" applyBorder="1" applyAlignment="1">
      <alignment horizontal="right"/>
    </xf>
    <xf numFmtId="168" fontId="23" fillId="0" borderId="12" xfId="42" applyNumberFormat="1" applyFont="1" applyBorder="1" applyAlignment="1"/>
    <xf numFmtId="168" fontId="23" fillId="0" borderId="13" xfId="42" applyNumberFormat="1" applyFont="1" applyBorder="1" applyAlignment="1"/>
    <xf numFmtId="168" fontId="23" fillId="0" borderId="12" xfId="42" applyNumberFormat="1" applyFont="1" applyBorder="1" applyAlignment="1">
      <alignment horizontal="right"/>
    </xf>
    <xf numFmtId="168" fontId="9" fillId="0" borderId="12" xfId="39" applyNumberFormat="1" applyFont="1" applyFill="1" applyBorder="1" applyAlignment="1">
      <alignment horizontal="right"/>
    </xf>
    <xf numFmtId="168" fontId="9" fillId="0" borderId="13" xfId="39" applyNumberFormat="1" applyFont="1" applyFill="1" applyBorder="1" applyAlignment="1">
      <alignment horizontal="right"/>
    </xf>
    <xf numFmtId="168" fontId="9" fillId="0" borderId="12" xfId="42" applyNumberFormat="1" applyFont="1" applyBorder="1" applyAlignment="1"/>
    <xf numFmtId="168" fontId="0" fillId="0" borderId="0" xfId="0" applyNumberFormat="1" applyAlignment="1"/>
    <xf numFmtId="168" fontId="0" fillId="0" borderId="12" xfId="0" applyNumberFormat="1" applyBorder="1" applyAlignment="1"/>
    <xf numFmtId="168" fontId="9" fillId="0" borderId="0" xfId="0" applyNumberFormat="1" applyFont="1" applyAlignment="1">
      <alignment horizontal="right"/>
    </xf>
    <xf numFmtId="168" fontId="23" fillId="0" borderId="13" xfId="42" applyNumberFormat="1" applyFont="1" applyBorder="1" applyAlignment="1">
      <alignment horizontal="right"/>
    </xf>
    <xf numFmtId="168" fontId="23" fillId="0" borderId="14" xfId="42" applyNumberFormat="1" applyFont="1" applyBorder="1" applyAlignment="1">
      <alignment horizontal="right"/>
    </xf>
    <xf numFmtId="168" fontId="9" fillId="0" borderId="12" xfId="42" applyNumberFormat="1" applyFont="1" applyBorder="1" applyAlignment="1">
      <alignment horizontal="right"/>
    </xf>
    <xf numFmtId="168" fontId="9" fillId="0" borderId="12" xfId="0" applyNumberFormat="1" applyFont="1" applyFill="1" applyBorder="1" applyAlignment="1"/>
    <xf numFmtId="168" fontId="9" fillId="0" borderId="12" xfId="0" applyNumberFormat="1" applyFont="1" applyBorder="1" applyAlignment="1"/>
    <xf numFmtId="168" fontId="9" fillId="0" borderId="13" xfId="0" applyNumberFormat="1" applyFont="1" applyBorder="1" applyAlignment="1"/>
    <xf numFmtId="168" fontId="23" fillId="0" borderId="12" xfId="0" applyNumberFormat="1" applyFont="1" applyFill="1" applyBorder="1" applyAlignment="1"/>
    <xf numFmtId="168" fontId="23" fillId="0" borderId="12" xfId="0" applyNumberFormat="1" applyFont="1" applyFill="1" applyBorder="1" applyAlignment="1">
      <alignment horizontal="right"/>
    </xf>
    <xf numFmtId="168" fontId="23" fillId="0" borderId="13" xfId="0" applyNumberFormat="1" applyFont="1" applyFill="1" applyBorder="1" applyAlignment="1">
      <alignment horizontal="right"/>
    </xf>
    <xf numFmtId="168" fontId="9" fillId="0" borderId="13" xfId="0" applyNumberFormat="1" applyFont="1" applyFill="1" applyBorder="1" applyAlignment="1"/>
    <xf numFmtId="0" fontId="9" fillId="0" borderId="0" xfId="52" applyFont="1"/>
    <xf numFmtId="0" fontId="9" fillId="0" borderId="0" xfId="53" applyFont="1" applyFill="1" applyAlignment="1">
      <alignment horizontal="left"/>
    </xf>
    <xf numFmtId="0" fontId="23" fillId="0" borderId="0" xfId="39" applyFont="1" applyAlignment="1">
      <alignment horizontal="center"/>
    </xf>
    <xf numFmtId="3" fontId="23" fillId="24" borderId="10" xfId="39" applyNumberFormat="1" applyFont="1" applyFill="1" applyBorder="1" applyAlignment="1">
      <alignment horizontal="center" vertical="center" wrapText="1"/>
    </xf>
    <xf numFmtId="49" fontId="23" fillId="24" borderId="10" xfId="39" applyNumberFormat="1" applyFont="1" applyFill="1" applyBorder="1" applyAlignment="1">
      <alignment horizontal="center" vertical="center" wrapText="1"/>
    </xf>
    <xf numFmtId="164" fontId="9" fillId="0" borderId="0" xfId="0" applyNumberFormat="1" applyFont="1" applyAlignment="1">
      <alignment vertical="center"/>
    </xf>
    <xf numFmtId="164" fontId="9" fillId="0" borderId="0" xfId="0" applyNumberFormat="1" applyFont="1" applyBorder="1" applyAlignment="1">
      <alignment vertical="center"/>
    </xf>
    <xf numFmtId="0" fontId="23" fillId="24" borderId="20" xfId="39" applyFont="1" applyFill="1" applyBorder="1" applyAlignment="1">
      <alignment horizontal="center" vertical="center" wrapText="1"/>
    </xf>
    <xf numFmtId="0" fontId="23" fillId="24" borderId="20" xfId="42" applyFont="1" applyFill="1" applyBorder="1" applyAlignment="1">
      <alignment horizontal="center" vertical="center" wrapText="1"/>
    </xf>
    <xf numFmtId="0" fontId="23" fillId="24" borderId="10" xfId="39" applyFont="1" applyFill="1" applyBorder="1" applyAlignment="1">
      <alignment horizontal="center" vertical="center" wrapText="1"/>
    </xf>
    <xf numFmtId="0" fontId="23" fillId="24" borderId="11" xfId="39" applyFont="1" applyFill="1" applyBorder="1" applyAlignment="1">
      <alignment horizontal="center" vertical="center" wrapText="1"/>
    </xf>
    <xf numFmtId="3" fontId="23" fillId="24" borderId="10" xfId="39" applyNumberFormat="1" applyFont="1" applyFill="1" applyBorder="1" applyAlignment="1">
      <alignment horizontal="center" vertical="center" wrapText="1"/>
    </xf>
    <xf numFmtId="49" fontId="23" fillId="24" borderId="10" xfId="39" applyNumberFormat="1" applyFont="1" applyFill="1" applyBorder="1" applyAlignment="1">
      <alignment horizontal="center" vertical="center" wrapText="1"/>
    </xf>
    <xf numFmtId="0" fontId="23" fillId="24" borderId="10" xfId="0" applyFont="1" applyFill="1" applyBorder="1" applyAlignment="1">
      <alignment horizontal="center" vertical="center" wrapText="1"/>
    </xf>
    <xf numFmtId="0" fontId="23" fillId="24" borderId="11" xfId="0" applyFont="1" applyFill="1" applyBorder="1" applyAlignment="1">
      <alignment horizontal="center" vertical="center" wrapText="1"/>
    </xf>
    <xf numFmtId="49" fontId="23" fillId="24" borderId="11" xfId="39" applyNumberFormat="1" applyFont="1" applyFill="1" applyBorder="1" applyAlignment="1">
      <alignment horizontal="center" vertical="center" wrapText="1"/>
    </xf>
    <xf numFmtId="0" fontId="23" fillId="0" borderId="0" xfId="39" applyFont="1" applyBorder="1" applyAlignment="1">
      <alignment horizontal="center"/>
    </xf>
  </cellXfs>
  <cellStyles count="54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uro" xfId="28"/>
    <cellStyle name="Explanatory Text" xfId="29"/>
    <cellStyle name="Good" xfId="30"/>
    <cellStyle name="Heading 1" xfId="31"/>
    <cellStyle name="Heading 2" xfId="32"/>
    <cellStyle name="Heading 3" xfId="33"/>
    <cellStyle name="Heading 4" xfId="34"/>
    <cellStyle name="Input" xfId="35"/>
    <cellStyle name="Linked Cell" xfId="36"/>
    <cellStyle name="Neutral" xfId="37" builtinId="28" customBuiltin="1"/>
    <cellStyle name="Normal" xfId="0" builtinId="0"/>
    <cellStyle name="Normal 2" xfId="38"/>
    <cellStyle name="Normal 2 2" xfId="51"/>
    <cellStyle name="Normal 3" xfId="48"/>
    <cellStyle name="Normal 4" xfId="49"/>
    <cellStyle name="Normal 4 2" xfId="50"/>
    <cellStyle name="Normal_221-05" xfId="39"/>
    <cellStyle name="Normal_97-04" xfId="52"/>
    <cellStyle name="Normal_BoletínCuadros13a19 2" xfId="40"/>
    <cellStyle name="Normal_df221-08" xfId="41"/>
    <cellStyle name="Normal_Libro2" xfId="53"/>
    <cellStyle name="Normal_NV2003" xfId="42"/>
    <cellStyle name="Note" xfId="43"/>
    <cellStyle name="Output" xfId="44"/>
    <cellStyle name="Title" xfId="45"/>
    <cellStyle name="Total" xfId="46" builtinId="25" customBuiltin="1"/>
    <cellStyle name="Warning Text" xfId="47"/>
  </cellStyles>
  <dxfs count="0"/>
  <tableStyles count="0" defaultTableStyle="TableStyleMedium9" defaultPivotStyle="PivotStyleLight16"/>
  <colors>
    <mruColors>
      <color rgb="FFEFF3FF"/>
      <color rgb="FFE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57"/>
  <sheetViews>
    <sheetView tabSelected="1" zoomScaleNormal="100" zoomScaleSheetLayoutView="100" workbookViewId="0">
      <selection activeCell="K9" sqref="K9"/>
    </sheetView>
  </sheetViews>
  <sheetFormatPr baseColWidth="10" defaultRowHeight="12.75" x14ac:dyDescent="0.2"/>
  <cols>
    <col min="1" max="1" width="27.7109375" style="1" customWidth="1"/>
    <col min="2" max="3" width="9" style="15" customWidth="1"/>
    <col min="4" max="4" width="8.7109375" style="15" customWidth="1"/>
    <col min="5" max="5" width="11.7109375" style="1" customWidth="1"/>
    <col min="6" max="6" width="11.7109375" style="15" customWidth="1"/>
    <col min="7" max="7" width="8.7109375" style="15" customWidth="1"/>
    <col min="8" max="9" width="12.28515625" style="15" customWidth="1"/>
    <col min="10" max="10" width="8.7109375" style="1" customWidth="1"/>
    <col min="11" max="11" width="11.42578125" style="10"/>
    <col min="12" max="129" width="11.42578125" style="1"/>
    <col min="130" max="130" width="12.5703125" style="1" bestFit="1" customWidth="1"/>
    <col min="131" max="16384" width="11.42578125" style="1"/>
  </cols>
  <sheetData>
    <row r="1" spans="1:12" ht="15" customHeight="1" x14ac:dyDescent="0.2">
      <c r="A1" s="89" t="s">
        <v>19</v>
      </c>
      <c r="B1" s="89"/>
      <c r="C1" s="89"/>
      <c r="D1" s="89"/>
      <c r="E1" s="89"/>
      <c r="F1" s="89"/>
      <c r="G1" s="89"/>
      <c r="H1" s="89"/>
      <c r="I1" s="89"/>
      <c r="J1" s="89"/>
    </row>
    <row r="2" spans="1:12" ht="15" customHeight="1" x14ac:dyDescent="0.2">
      <c r="A2" s="89" t="s">
        <v>115</v>
      </c>
      <c r="B2" s="89"/>
      <c r="C2" s="89"/>
      <c r="D2" s="89"/>
      <c r="E2" s="89"/>
      <c r="F2" s="89"/>
      <c r="G2" s="89"/>
      <c r="H2" s="89"/>
      <c r="I2" s="89"/>
      <c r="J2" s="89"/>
    </row>
    <row r="3" spans="1:12" x14ac:dyDescent="0.2">
      <c r="A3" s="2"/>
      <c r="B3" s="3"/>
      <c r="C3" s="3"/>
      <c r="D3" s="3"/>
      <c r="E3" s="4"/>
      <c r="F3" s="3"/>
      <c r="G3" s="3"/>
      <c r="H3" s="3"/>
      <c r="I3" s="3"/>
      <c r="J3" s="4"/>
    </row>
    <row r="4" spans="1:12" ht="24.95" customHeight="1" x14ac:dyDescent="0.2">
      <c r="A4" s="80" t="s">
        <v>116</v>
      </c>
      <c r="B4" s="82" t="s">
        <v>0</v>
      </c>
      <c r="C4" s="82"/>
      <c r="D4" s="82"/>
      <c r="E4" s="82"/>
      <c r="F4" s="82"/>
      <c r="G4" s="82"/>
      <c r="H4" s="82"/>
      <c r="I4" s="82"/>
      <c r="J4" s="83"/>
    </row>
    <row r="5" spans="1:12" ht="24.95" customHeight="1" x14ac:dyDescent="0.2">
      <c r="A5" s="81"/>
      <c r="B5" s="84" t="s">
        <v>1</v>
      </c>
      <c r="C5" s="85" t="s">
        <v>2</v>
      </c>
      <c r="D5" s="86"/>
      <c r="E5" s="86"/>
      <c r="F5" s="86"/>
      <c r="G5" s="86"/>
      <c r="H5" s="86"/>
      <c r="I5" s="86"/>
      <c r="J5" s="87"/>
    </row>
    <row r="6" spans="1:12" ht="24.95" customHeight="1" x14ac:dyDescent="0.2">
      <c r="A6" s="81"/>
      <c r="B6" s="84"/>
      <c r="C6" s="85" t="s">
        <v>3</v>
      </c>
      <c r="D6" s="86"/>
      <c r="E6" s="86"/>
      <c r="F6" s="86"/>
      <c r="G6" s="85" t="s">
        <v>4</v>
      </c>
      <c r="H6" s="86"/>
      <c r="I6" s="86"/>
      <c r="J6" s="87"/>
    </row>
    <row r="7" spans="1:12" ht="24.95" customHeight="1" x14ac:dyDescent="0.2">
      <c r="A7" s="81"/>
      <c r="B7" s="84"/>
      <c r="C7" s="84" t="s">
        <v>5</v>
      </c>
      <c r="D7" s="85" t="s">
        <v>6</v>
      </c>
      <c r="E7" s="85"/>
      <c r="F7" s="85"/>
      <c r="G7" s="84" t="s">
        <v>5</v>
      </c>
      <c r="H7" s="85" t="s">
        <v>6</v>
      </c>
      <c r="I7" s="85"/>
      <c r="J7" s="88"/>
    </row>
    <row r="8" spans="1:12" ht="54.95" customHeight="1" x14ac:dyDescent="0.2">
      <c r="A8" s="81"/>
      <c r="B8" s="84"/>
      <c r="C8" s="86"/>
      <c r="D8" s="76" t="s">
        <v>7</v>
      </c>
      <c r="E8" s="77" t="s">
        <v>8</v>
      </c>
      <c r="F8" s="77" t="s">
        <v>9</v>
      </c>
      <c r="G8" s="86"/>
      <c r="H8" s="76" t="s">
        <v>13</v>
      </c>
      <c r="I8" s="76" t="s">
        <v>11</v>
      </c>
      <c r="J8" s="34" t="s">
        <v>12</v>
      </c>
    </row>
    <row r="9" spans="1:12" s="6" customFormat="1" ht="12.95" customHeight="1" x14ac:dyDescent="0.2">
      <c r="A9" s="5"/>
      <c r="B9" s="16"/>
      <c r="C9" s="17"/>
      <c r="D9" s="17"/>
      <c r="E9" s="17"/>
      <c r="F9" s="17"/>
      <c r="G9" s="18"/>
      <c r="H9" s="17"/>
      <c r="I9" s="19"/>
      <c r="J9" s="20"/>
      <c r="K9" s="51"/>
    </row>
    <row r="10" spans="1:12" s="6" customFormat="1" ht="15" customHeight="1" x14ac:dyDescent="0.2">
      <c r="A10" s="75" t="s">
        <v>118</v>
      </c>
      <c r="B10" s="54">
        <f>B15+B22+B31+B39+B63+B68+B78+B88+B97+B105+B131+B133+B138</f>
        <v>76863</v>
      </c>
      <c r="C10" s="54">
        <f t="shared" ref="C10:J10" si="0">C15+C22+C31+C39+C63+C68+C78+C88+C97+C105+C131+C133+C138</f>
        <v>71425</v>
      </c>
      <c r="D10" s="54">
        <f t="shared" si="0"/>
        <v>70270</v>
      </c>
      <c r="E10" s="54">
        <f t="shared" si="0"/>
        <v>1098</v>
      </c>
      <c r="F10" s="54">
        <f t="shared" si="0"/>
        <v>57</v>
      </c>
      <c r="G10" s="54">
        <f t="shared" si="0"/>
        <v>5438</v>
      </c>
      <c r="H10" s="54">
        <f t="shared" si="0"/>
        <v>149</v>
      </c>
      <c r="I10" s="54">
        <f t="shared" si="0"/>
        <v>873</v>
      </c>
      <c r="J10" s="55">
        <f t="shared" si="0"/>
        <v>4416</v>
      </c>
      <c r="K10" s="79"/>
      <c r="L10" s="78"/>
    </row>
    <row r="11" spans="1:12" s="6" customFormat="1" ht="15" customHeight="1" x14ac:dyDescent="0.2">
      <c r="A11" s="35"/>
      <c r="B11" s="56"/>
      <c r="C11" s="56"/>
      <c r="D11" s="56"/>
      <c r="E11" s="56"/>
      <c r="F11" s="56"/>
      <c r="G11" s="56"/>
      <c r="H11" s="56"/>
      <c r="I11" s="56"/>
      <c r="J11" s="63"/>
      <c r="K11" s="51"/>
    </row>
    <row r="12" spans="1:12" s="6" customFormat="1" ht="15" customHeight="1" x14ac:dyDescent="0.2">
      <c r="A12" s="36" t="s">
        <v>21</v>
      </c>
      <c r="B12" s="54">
        <f>SUM(C12+G12)</f>
        <v>47859</v>
      </c>
      <c r="C12" s="54">
        <f>SUM(D12:F12)</f>
        <v>47774</v>
      </c>
      <c r="D12" s="60">
        <v>47224</v>
      </c>
      <c r="E12" s="61">
        <v>545</v>
      </c>
      <c r="F12" s="60">
        <v>5</v>
      </c>
      <c r="G12" s="56">
        <f t="shared" ref="G12:G53" si="1">SUM(H12:J12)</f>
        <v>85</v>
      </c>
      <c r="H12" s="62">
        <v>0</v>
      </c>
      <c r="I12" s="61">
        <v>2</v>
      </c>
      <c r="J12" s="60">
        <v>83</v>
      </c>
      <c r="K12" s="51"/>
    </row>
    <row r="13" spans="1:12" s="6" customFormat="1" ht="15" customHeight="1" x14ac:dyDescent="0.2">
      <c r="A13" s="36" t="s">
        <v>22</v>
      </c>
      <c r="B13" s="54">
        <f t="shared" ref="B13" si="2">SUM(C13+G13)</f>
        <v>29004</v>
      </c>
      <c r="C13" s="54">
        <f>SUM(D13:F13)</f>
        <v>23651</v>
      </c>
      <c r="D13" s="60">
        <v>23046</v>
      </c>
      <c r="E13" s="61">
        <v>553</v>
      </c>
      <c r="F13" s="60">
        <v>52</v>
      </c>
      <c r="G13" s="56">
        <f t="shared" si="1"/>
        <v>5353</v>
      </c>
      <c r="H13" s="60">
        <v>149</v>
      </c>
      <c r="I13" s="61">
        <v>871</v>
      </c>
      <c r="J13" s="60">
        <v>4333</v>
      </c>
      <c r="K13" s="51"/>
    </row>
    <row r="14" spans="1:12" s="6" customFormat="1" ht="15" customHeight="1" x14ac:dyDescent="0.2">
      <c r="A14" s="35"/>
      <c r="B14" s="59"/>
      <c r="C14" s="59"/>
      <c r="D14" s="63"/>
      <c r="E14" s="57"/>
      <c r="F14" s="64"/>
      <c r="G14" s="65"/>
      <c r="H14" s="56"/>
      <c r="I14" s="56"/>
      <c r="J14" s="58"/>
      <c r="K14" s="51"/>
    </row>
    <row r="15" spans="1:12" s="6" customFormat="1" ht="15" customHeight="1" x14ac:dyDescent="0.2">
      <c r="A15" s="38" t="s">
        <v>23</v>
      </c>
      <c r="B15" s="54">
        <f>C15+G15</f>
        <v>4602</v>
      </c>
      <c r="C15" s="54">
        <f>SUM(D15:F15)</f>
        <v>4043</v>
      </c>
      <c r="D15" s="54">
        <f t="shared" ref="D15:F15" si="3">SUM(D17:D20)</f>
        <v>3896</v>
      </c>
      <c r="E15" s="54">
        <f t="shared" si="3"/>
        <v>147</v>
      </c>
      <c r="F15" s="54">
        <f t="shared" si="3"/>
        <v>0</v>
      </c>
      <c r="G15" s="56">
        <f t="shared" si="1"/>
        <v>559</v>
      </c>
      <c r="H15" s="54">
        <f t="shared" ref="H15:I15" si="4">SUM(H17:H20)</f>
        <v>16</v>
      </c>
      <c r="I15" s="54">
        <f t="shared" si="4"/>
        <v>96</v>
      </c>
      <c r="J15" s="55">
        <f>SUM(J17:J20)</f>
        <v>447</v>
      </c>
      <c r="K15" s="51"/>
    </row>
    <row r="16" spans="1:12" s="6" customFormat="1" ht="15" customHeight="1" x14ac:dyDescent="0.2">
      <c r="A16" s="38"/>
      <c r="B16" s="59"/>
      <c r="C16" s="54"/>
      <c r="D16" s="48"/>
      <c r="E16" s="48"/>
      <c r="F16" s="48"/>
      <c r="G16" s="65"/>
      <c r="H16" s="48"/>
      <c r="I16" s="48"/>
      <c r="J16" s="49"/>
      <c r="K16" s="51"/>
    </row>
    <row r="17" spans="1:11" s="6" customFormat="1" ht="15" customHeight="1" x14ac:dyDescent="0.2">
      <c r="A17" s="38" t="s">
        <v>24</v>
      </c>
      <c r="B17" s="54">
        <f>SUM(C17+G17)</f>
        <v>529</v>
      </c>
      <c r="C17" s="54">
        <f>SUM(D17:F17)</f>
        <v>444</v>
      </c>
      <c r="D17" s="66">
        <v>423</v>
      </c>
      <c r="E17" s="66">
        <v>21</v>
      </c>
      <c r="F17" s="52">
        <v>0</v>
      </c>
      <c r="G17" s="56">
        <f t="shared" si="1"/>
        <v>85</v>
      </c>
      <c r="H17" s="52">
        <v>2</v>
      </c>
      <c r="I17" s="52">
        <v>9</v>
      </c>
      <c r="J17" s="53">
        <v>74</v>
      </c>
      <c r="K17" s="51"/>
    </row>
    <row r="18" spans="1:11" s="6" customFormat="1" ht="15" customHeight="1" x14ac:dyDescent="0.2">
      <c r="A18" s="38" t="s">
        <v>25</v>
      </c>
      <c r="B18" s="54">
        <f t="shared" ref="B18:B53" si="5">SUM(C18+G18)</f>
        <v>2802</v>
      </c>
      <c r="C18" s="54">
        <f t="shared" ref="C18:C20" si="6">SUM(D18:F18)</f>
        <v>2584</v>
      </c>
      <c r="D18" s="66">
        <v>2501</v>
      </c>
      <c r="E18" s="66">
        <v>83</v>
      </c>
      <c r="F18" s="52">
        <v>0</v>
      </c>
      <c r="G18" s="56">
        <f t="shared" si="1"/>
        <v>218</v>
      </c>
      <c r="H18" s="52">
        <v>9</v>
      </c>
      <c r="I18" s="52">
        <v>12</v>
      </c>
      <c r="J18" s="53">
        <v>197</v>
      </c>
      <c r="K18" s="51"/>
    </row>
    <row r="19" spans="1:11" s="6" customFormat="1" ht="15" customHeight="1" x14ac:dyDescent="0.2">
      <c r="A19" s="38" t="s">
        <v>26</v>
      </c>
      <c r="B19" s="54">
        <f t="shared" si="5"/>
        <v>511</v>
      </c>
      <c r="C19" s="54">
        <f t="shared" si="6"/>
        <v>426</v>
      </c>
      <c r="D19" s="66">
        <v>419</v>
      </c>
      <c r="E19" s="66">
        <v>7</v>
      </c>
      <c r="F19" s="52">
        <v>0</v>
      </c>
      <c r="G19" s="56">
        <f t="shared" si="1"/>
        <v>85</v>
      </c>
      <c r="H19" s="52">
        <v>2</v>
      </c>
      <c r="I19" s="52">
        <v>18</v>
      </c>
      <c r="J19" s="53">
        <v>65</v>
      </c>
      <c r="K19" s="51"/>
    </row>
    <row r="20" spans="1:11" s="6" customFormat="1" ht="15" customHeight="1" x14ac:dyDescent="0.2">
      <c r="A20" s="38" t="s">
        <v>27</v>
      </c>
      <c r="B20" s="54">
        <f t="shared" si="5"/>
        <v>760</v>
      </c>
      <c r="C20" s="54">
        <f t="shared" si="6"/>
        <v>589</v>
      </c>
      <c r="D20" s="66">
        <v>553</v>
      </c>
      <c r="E20" s="66">
        <v>36</v>
      </c>
      <c r="F20" s="52">
        <v>0</v>
      </c>
      <c r="G20" s="56">
        <f t="shared" si="1"/>
        <v>171</v>
      </c>
      <c r="H20" s="52">
        <v>3</v>
      </c>
      <c r="I20" s="52">
        <v>57</v>
      </c>
      <c r="J20" s="53">
        <v>111</v>
      </c>
      <c r="K20" s="51"/>
    </row>
    <row r="21" spans="1:11" s="6" customFormat="1" ht="15" customHeight="1" x14ac:dyDescent="0.2">
      <c r="A21" s="38"/>
      <c r="B21" s="59"/>
      <c r="C21" s="54"/>
      <c r="D21" s="67"/>
      <c r="E21" s="67"/>
      <c r="F21" s="67"/>
      <c r="G21" s="65"/>
      <c r="H21" s="67"/>
      <c r="I21" s="67"/>
      <c r="J21" s="68"/>
      <c r="K21" s="51"/>
    </row>
    <row r="22" spans="1:11" s="6" customFormat="1" ht="15" customHeight="1" x14ac:dyDescent="0.2">
      <c r="A22" s="38" t="s">
        <v>28</v>
      </c>
      <c r="B22" s="54">
        <f>C22+G22</f>
        <v>4221</v>
      </c>
      <c r="C22" s="54">
        <f>SUM(D22:F22)</f>
        <v>3988</v>
      </c>
      <c r="D22" s="54">
        <f t="shared" ref="D22:E22" si="7">SUM(D24:D29)</f>
        <v>3834</v>
      </c>
      <c r="E22" s="54">
        <f t="shared" si="7"/>
        <v>153</v>
      </c>
      <c r="F22" s="54">
        <f>SUM(F24:F29)</f>
        <v>1</v>
      </c>
      <c r="G22" s="56">
        <f t="shared" si="1"/>
        <v>233</v>
      </c>
      <c r="H22" s="54">
        <f t="shared" ref="H22:I22" si="8">SUM(H24:H29)</f>
        <v>13</v>
      </c>
      <c r="I22" s="54">
        <f t="shared" si="8"/>
        <v>8</v>
      </c>
      <c r="J22" s="55">
        <f>SUM(J24:J29)</f>
        <v>212</v>
      </c>
      <c r="K22" s="51"/>
    </row>
    <row r="23" spans="1:11" s="6" customFormat="1" ht="15" customHeight="1" x14ac:dyDescent="0.2">
      <c r="A23" s="38"/>
      <c r="B23" s="59"/>
      <c r="C23" s="54"/>
      <c r="D23" s="67"/>
      <c r="E23" s="48"/>
      <c r="F23" s="48"/>
      <c r="G23" s="65"/>
      <c r="H23" s="48"/>
      <c r="I23" s="48"/>
      <c r="J23" s="49"/>
      <c r="K23" s="51"/>
    </row>
    <row r="24" spans="1:11" s="6" customFormat="1" ht="15" customHeight="1" x14ac:dyDescent="0.2">
      <c r="A24" s="38" t="s">
        <v>29</v>
      </c>
      <c r="B24" s="54">
        <f>SUM(C24)</f>
        <v>671</v>
      </c>
      <c r="C24" s="54">
        <f>SUM(D24:F24)</f>
        <v>671</v>
      </c>
      <c r="D24" s="66">
        <v>670</v>
      </c>
      <c r="E24" s="66">
        <v>1</v>
      </c>
      <c r="F24" s="52">
        <v>0</v>
      </c>
      <c r="G24" s="56">
        <f t="shared" si="1"/>
        <v>0</v>
      </c>
      <c r="H24" s="52">
        <v>0</v>
      </c>
      <c r="I24" s="52">
        <v>0</v>
      </c>
      <c r="J24" s="53">
        <v>0</v>
      </c>
      <c r="K24" s="51"/>
    </row>
    <row r="25" spans="1:11" s="6" customFormat="1" ht="15" customHeight="1" x14ac:dyDescent="0.2">
      <c r="A25" s="38" t="s">
        <v>30</v>
      </c>
      <c r="B25" s="54">
        <f t="shared" si="5"/>
        <v>935</v>
      </c>
      <c r="C25" s="54">
        <f t="shared" ref="C25:C29" si="9">SUM(D25:F25)</f>
        <v>925</v>
      </c>
      <c r="D25" s="66">
        <v>893</v>
      </c>
      <c r="E25" s="66">
        <v>32</v>
      </c>
      <c r="F25" s="52">
        <v>0</v>
      </c>
      <c r="G25" s="56">
        <f t="shared" si="1"/>
        <v>10</v>
      </c>
      <c r="H25" s="52">
        <v>1</v>
      </c>
      <c r="I25" s="52">
        <v>0</v>
      </c>
      <c r="J25" s="53">
        <v>9</v>
      </c>
      <c r="K25" s="51"/>
    </row>
    <row r="26" spans="1:11" s="6" customFormat="1" ht="15" customHeight="1" x14ac:dyDescent="0.2">
      <c r="A26" s="38" t="s">
        <v>31</v>
      </c>
      <c r="B26" s="54">
        <f t="shared" si="5"/>
        <v>486</v>
      </c>
      <c r="C26" s="54">
        <f t="shared" si="9"/>
        <v>459</v>
      </c>
      <c r="D26" s="66">
        <v>440</v>
      </c>
      <c r="E26" s="66">
        <v>18</v>
      </c>
      <c r="F26" s="52">
        <v>1</v>
      </c>
      <c r="G26" s="56">
        <f t="shared" si="1"/>
        <v>27</v>
      </c>
      <c r="H26" s="52">
        <v>1</v>
      </c>
      <c r="I26" s="52">
        <v>2</v>
      </c>
      <c r="J26" s="53">
        <v>24</v>
      </c>
      <c r="K26" s="51"/>
    </row>
    <row r="27" spans="1:11" s="6" customFormat="1" ht="15" customHeight="1" x14ac:dyDescent="0.2">
      <c r="A27" s="38" t="s">
        <v>32</v>
      </c>
      <c r="B27" s="54">
        <f t="shared" si="5"/>
        <v>272</v>
      </c>
      <c r="C27" s="54">
        <f t="shared" si="9"/>
        <v>263</v>
      </c>
      <c r="D27" s="66">
        <v>263</v>
      </c>
      <c r="E27" s="52">
        <v>0</v>
      </c>
      <c r="F27" s="52">
        <v>0</v>
      </c>
      <c r="G27" s="56">
        <f t="shared" si="1"/>
        <v>9</v>
      </c>
      <c r="H27" s="52">
        <v>0</v>
      </c>
      <c r="I27" s="52">
        <v>0</v>
      </c>
      <c r="J27" s="53">
        <v>9</v>
      </c>
      <c r="K27" s="51"/>
    </row>
    <row r="28" spans="1:11" s="6" customFormat="1" ht="15" customHeight="1" x14ac:dyDescent="0.2">
      <c r="A28" s="38" t="s">
        <v>34</v>
      </c>
      <c r="B28" s="54">
        <f t="shared" si="5"/>
        <v>97</v>
      </c>
      <c r="C28" s="54">
        <f t="shared" si="9"/>
        <v>95</v>
      </c>
      <c r="D28" s="66">
        <v>94</v>
      </c>
      <c r="E28" s="66">
        <v>1</v>
      </c>
      <c r="F28" s="52">
        <v>0</v>
      </c>
      <c r="G28" s="56">
        <f t="shared" si="1"/>
        <v>2</v>
      </c>
      <c r="H28" s="52">
        <v>0</v>
      </c>
      <c r="I28" s="52">
        <v>0</v>
      </c>
      <c r="J28" s="53">
        <v>2</v>
      </c>
      <c r="K28" s="51"/>
    </row>
    <row r="29" spans="1:11" s="6" customFormat="1" ht="15" customHeight="1" x14ac:dyDescent="0.2">
      <c r="A29" s="38" t="s">
        <v>33</v>
      </c>
      <c r="B29" s="54">
        <f t="shared" si="5"/>
        <v>1760</v>
      </c>
      <c r="C29" s="54">
        <f t="shared" si="9"/>
        <v>1575</v>
      </c>
      <c r="D29" s="66">
        <v>1474</v>
      </c>
      <c r="E29" s="66">
        <v>101</v>
      </c>
      <c r="F29" s="52">
        <v>0</v>
      </c>
      <c r="G29" s="56">
        <f t="shared" si="1"/>
        <v>185</v>
      </c>
      <c r="H29" s="52">
        <v>11</v>
      </c>
      <c r="I29" s="52">
        <v>6</v>
      </c>
      <c r="J29" s="53">
        <v>168</v>
      </c>
      <c r="K29" s="51"/>
    </row>
    <row r="30" spans="1:11" s="6" customFormat="1" ht="15" customHeight="1" x14ac:dyDescent="0.2">
      <c r="A30" s="38"/>
      <c r="B30" s="59"/>
      <c r="C30" s="54"/>
      <c r="D30" s="67"/>
      <c r="E30" s="48"/>
      <c r="F30" s="48"/>
      <c r="G30" s="65"/>
      <c r="H30" s="48"/>
      <c r="I30" s="48"/>
      <c r="J30" s="49"/>
      <c r="K30" s="51"/>
    </row>
    <row r="31" spans="1:11" s="6" customFormat="1" ht="15" customHeight="1" x14ac:dyDescent="0.2">
      <c r="A31" s="38" t="s">
        <v>35</v>
      </c>
      <c r="B31" s="54">
        <f>C31+G31</f>
        <v>5444</v>
      </c>
      <c r="C31" s="54">
        <f>SUM(D31:F31)</f>
        <v>5254</v>
      </c>
      <c r="D31" s="54">
        <f t="shared" ref="D31:F31" si="10">SUM(D33:D37)</f>
        <v>5235</v>
      </c>
      <c r="E31" s="54">
        <f t="shared" si="10"/>
        <v>18</v>
      </c>
      <c r="F31" s="54">
        <f t="shared" si="10"/>
        <v>1</v>
      </c>
      <c r="G31" s="56">
        <f t="shared" si="1"/>
        <v>190</v>
      </c>
      <c r="H31" s="54">
        <f>SUM(H33:H37)</f>
        <v>4</v>
      </c>
      <c r="I31" s="54">
        <f>SUM(I33:I37)</f>
        <v>7</v>
      </c>
      <c r="J31" s="55">
        <f>SUM(J33:J37)</f>
        <v>179</v>
      </c>
      <c r="K31" s="51"/>
    </row>
    <row r="32" spans="1:11" s="6" customFormat="1" ht="15" customHeight="1" x14ac:dyDescent="0.2">
      <c r="A32" s="38"/>
      <c r="B32" s="59"/>
      <c r="C32" s="54"/>
      <c r="D32" s="67"/>
      <c r="E32" s="48"/>
      <c r="F32" s="49"/>
      <c r="G32" s="65"/>
      <c r="H32" s="48"/>
      <c r="I32" s="48"/>
      <c r="J32" s="49"/>
      <c r="K32" s="51"/>
    </row>
    <row r="33" spans="1:11" s="6" customFormat="1" ht="15" customHeight="1" x14ac:dyDescent="0.2">
      <c r="A33" s="38" t="s">
        <v>36</v>
      </c>
      <c r="B33" s="54">
        <f t="shared" si="5"/>
        <v>4660</v>
      </c>
      <c r="C33" s="54">
        <f>SUM(D33:F33)</f>
        <v>4619</v>
      </c>
      <c r="D33" s="66">
        <v>4611</v>
      </c>
      <c r="E33" s="66">
        <v>8</v>
      </c>
      <c r="F33" s="52">
        <v>0</v>
      </c>
      <c r="G33" s="56">
        <f t="shared" si="1"/>
        <v>41</v>
      </c>
      <c r="H33" s="52">
        <v>2</v>
      </c>
      <c r="I33" s="52">
        <v>3</v>
      </c>
      <c r="J33" s="53">
        <v>36</v>
      </c>
      <c r="K33" s="51"/>
    </row>
    <row r="34" spans="1:11" s="6" customFormat="1" ht="15" customHeight="1" x14ac:dyDescent="0.2">
      <c r="A34" s="38" t="s">
        <v>38</v>
      </c>
      <c r="B34" s="54">
        <f t="shared" si="5"/>
        <v>189</v>
      </c>
      <c r="C34" s="54">
        <f t="shared" ref="C34:C37" si="11">SUM(D34:F34)</f>
        <v>173</v>
      </c>
      <c r="D34" s="66">
        <v>172</v>
      </c>
      <c r="E34" s="52">
        <v>0</v>
      </c>
      <c r="F34" s="52">
        <v>1</v>
      </c>
      <c r="G34" s="56">
        <f t="shared" si="1"/>
        <v>16</v>
      </c>
      <c r="H34" s="52">
        <v>1</v>
      </c>
      <c r="I34" s="52">
        <v>2</v>
      </c>
      <c r="J34" s="53">
        <v>13</v>
      </c>
      <c r="K34" s="51"/>
    </row>
    <row r="35" spans="1:11" s="6" customFormat="1" ht="15" customHeight="1" x14ac:dyDescent="0.2">
      <c r="A35" s="38" t="s">
        <v>37</v>
      </c>
      <c r="B35" s="54">
        <f t="shared" si="5"/>
        <v>365</v>
      </c>
      <c r="C35" s="54">
        <f t="shared" si="11"/>
        <v>243</v>
      </c>
      <c r="D35" s="66">
        <v>233</v>
      </c>
      <c r="E35" s="66">
        <v>10</v>
      </c>
      <c r="F35" s="52">
        <v>0</v>
      </c>
      <c r="G35" s="56">
        <f t="shared" si="1"/>
        <v>122</v>
      </c>
      <c r="H35" s="52">
        <v>1</v>
      </c>
      <c r="I35" s="52">
        <v>1</v>
      </c>
      <c r="J35" s="53">
        <v>120</v>
      </c>
      <c r="K35" s="51"/>
    </row>
    <row r="36" spans="1:11" s="6" customFormat="1" ht="15" customHeight="1" x14ac:dyDescent="0.2">
      <c r="A36" s="38" t="s">
        <v>40</v>
      </c>
      <c r="B36" s="54">
        <f t="shared" si="5"/>
        <v>167</v>
      </c>
      <c r="C36" s="54">
        <f t="shared" si="11"/>
        <v>160</v>
      </c>
      <c r="D36" s="66">
        <v>160</v>
      </c>
      <c r="E36" s="52">
        <v>0</v>
      </c>
      <c r="F36" s="52">
        <v>0</v>
      </c>
      <c r="G36" s="56">
        <f t="shared" si="1"/>
        <v>7</v>
      </c>
      <c r="H36" s="52">
        <v>0</v>
      </c>
      <c r="I36" s="52">
        <v>0</v>
      </c>
      <c r="J36" s="53">
        <v>7</v>
      </c>
      <c r="K36" s="51"/>
    </row>
    <row r="37" spans="1:11" s="6" customFormat="1" ht="15" customHeight="1" x14ac:dyDescent="0.2">
      <c r="A37" s="38" t="s">
        <v>39</v>
      </c>
      <c r="B37" s="54">
        <f t="shared" si="5"/>
        <v>63</v>
      </c>
      <c r="C37" s="54">
        <f t="shared" si="11"/>
        <v>59</v>
      </c>
      <c r="D37" s="66">
        <v>59</v>
      </c>
      <c r="E37" s="52">
        <v>0</v>
      </c>
      <c r="F37" s="52">
        <v>0</v>
      </c>
      <c r="G37" s="56">
        <f t="shared" si="1"/>
        <v>4</v>
      </c>
      <c r="H37" s="52">
        <v>0</v>
      </c>
      <c r="I37" s="52">
        <v>1</v>
      </c>
      <c r="J37" s="53">
        <v>3</v>
      </c>
      <c r="K37" s="51"/>
    </row>
    <row r="38" spans="1:11" s="6" customFormat="1" ht="15" customHeight="1" x14ac:dyDescent="0.2">
      <c r="A38" s="38"/>
      <c r="B38" s="59"/>
      <c r="C38" s="59"/>
      <c r="D38" s="67"/>
      <c r="E38" s="48"/>
      <c r="F38" s="48"/>
      <c r="G38" s="65"/>
      <c r="H38" s="48"/>
      <c r="I38" s="48"/>
      <c r="J38" s="49"/>
      <c r="K38" s="51"/>
    </row>
    <row r="39" spans="1:11" s="6" customFormat="1" ht="15" customHeight="1" x14ac:dyDescent="0.2">
      <c r="A39" s="38" t="s">
        <v>41</v>
      </c>
      <c r="B39" s="54">
        <f>C39+G39</f>
        <v>8551</v>
      </c>
      <c r="C39" s="54">
        <f>SUM(D39:F39)</f>
        <v>8457</v>
      </c>
      <c r="D39" s="54">
        <f t="shared" ref="D39:I39" si="12">SUM(D41:D53)</f>
        <v>8314</v>
      </c>
      <c r="E39" s="54">
        <f t="shared" si="12"/>
        <v>134</v>
      </c>
      <c r="F39" s="54">
        <f t="shared" si="12"/>
        <v>9</v>
      </c>
      <c r="G39" s="56">
        <f t="shared" si="1"/>
        <v>94</v>
      </c>
      <c r="H39" s="54">
        <f t="shared" si="12"/>
        <v>6</v>
      </c>
      <c r="I39" s="54">
        <f t="shared" si="12"/>
        <v>3</v>
      </c>
      <c r="J39" s="55">
        <f>SUM(J41:J53)</f>
        <v>85</v>
      </c>
      <c r="K39" s="51"/>
    </row>
    <row r="40" spans="1:11" s="6" customFormat="1" ht="15" customHeight="1" x14ac:dyDescent="0.2">
      <c r="A40" s="38"/>
      <c r="B40" s="59"/>
      <c r="C40" s="54"/>
      <c r="D40" s="67"/>
      <c r="E40" s="48"/>
      <c r="F40" s="48"/>
      <c r="G40" s="65"/>
      <c r="H40" s="48"/>
      <c r="I40" s="48"/>
      <c r="J40" s="49"/>
      <c r="K40" s="51"/>
    </row>
    <row r="41" spans="1:11" s="6" customFormat="1" ht="15" customHeight="1" x14ac:dyDescent="0.2">
      <c r="A41" s="38" t="s">
        <v>42</v>
      </c>
      <c r="B41" s="54">
        <f t="shared" si="5"/>
        <v>383</v>
      </c>
      <c r="C41" s="54">
        <f>SUM(D41:F41)</f>
        <v>375</v>
      </c>
      <c r="D41" s="66">
        <v>368</v>
      </c>
      <c r="E41" s="52">
        <v>7</v>
      </c>
      <c r="F41" s="52">
        <v>0</v>
      </c>
      <c r="G41" s="56">
        <f t="shared" si="1"/>
        <v>8</v>
      </c>
      <c r="H41" s="52">
        <v>1</v>
      </c>
      <c r="I41" s="52">
        <v>2</v>
      </c>
      <c r="J41" s="53">
        <v>5</v>
      </c>
      <c r="K41" s="51"/>
    </row>
    <row r="42" spans="1:11" s="6" customFormat="1" ht="15" customHeight="1" x14ac:dyDescent="0.2">
      <c r="A42" s="38" t="s">
        <v>43</v>
      </c>
      <c r="B42" s="54">
        <f t="shared" si="5"/>
        <v>1027</v>
      </c>
      <c r="C42" s="54">
        <f t="shared" ref="C42:C53" si="13">SUM(D42:F42)</f>
        <v>1013</v>
      </c>
      <c r="D42" s="66">
        <v>997</v>
      </c>
      <c r="E42" s="52">
        <v>16</v>
      </c>
      <c r="F42" s="52">
        <v>0</v>
      </c>
      <c r="G42" s="56">
        <f t="shared" si="1"/>
        <v>14</v>
      </c>
      <c r="H42" s="52">
        <v>2</v>
      </c>
      <c r="I42" s="52">
        <v>0</v>
      </c>
      <c r="J42" s="53">
        <v>12</v>
      </c>
      <c r="K42" s="51"/>
    </row>
    <row r="43" spans="1:11" s="6" customFormat="1" ht="15" customHeight="1" x14ac:dyDescent="0.2">
      <c r="A43" s="38" t="s">
        <v>44</v>
      </c>
      <c r="B43" s="54">
        <f t="shared" si="5"/>
        <v>403</v>
      </c>
      <c r="C43" s="54">
        <f t="shared" si="13"/>
        <v>401</v>
      </c>
      <c r="D43" s="66">
        <v>394</v>
      </c>
      <c r="E43" s="52">
        <v>7</v>
      </c>
      <c r="F43" s="52">
        <v>0</v>
      </c>
      <c r="G43" s="56">
        <f t="shared" si="1"/>
        <v>2</v>
      </c>
      <c r="H43" s="52">
        <v>0</v>
      </c>
      <c r="I43" s="52">
        <v>0</v>
      </c>
      <c r="J43" s="53">
        <v>2</v>
      </c>
      <c r="K43" s="51"/>
    </row>
    <row r="44" spans="1:11" s="6" customFormat="1" ht="15" customHeight="1" x14ac:dyDescent="0.2">
      <c r="A44" s="38" t="s">
        <v>45</v>
      </c>
      <c r="B44" s="54">
        <f t="shared" si="5"/>
        <v>488</v>
      </c>
      <c r="C44" s="54">
        <f t="shared" si="13"/>
        <v>471</v>
      </c>
      <c r="D44" s="66">
        <v>464</v>
      </c>
      <c r="E44" s="52">
        <v>5</v>
      </c>
      <c r="F44" s="52">
        <v>2</v>
      </c>
      <c r="G44" s="56">
        <f t="shared" si="1"/>
        <v>17</v>
      </c>
      <c r="H44" s="52">
        <v>1</v>
      </c>
      <c r="I44" s="52">
        <v>0</v>
      </c>
      <c r="J44" s="53">
        <v>16</v>
      </c>
      <c r="K44" s="51"/>
    </row>
    <row r="45" spans="1:11" s="6" customFormat="1" ht="15" customHeight="1" x14ac:dyDescent="0.2">
      <c r="A45" s="38" t="s">
        <v>46</v>
      </c>
      <c r="B45" s="54">
        <f t="shared" si="5"/>
        <v>1751</v>
      </c>
      <c r="C45" s="54">
        <f t="shared" si="13"/>
        <v>1743</v>
      </c>
      <c r="D45" s="66">
        <v>1718</v>
      </c>
      <c r="E45" s="52">
        <v>25</v>
      </c>
      <c r="F45" s="52">
        <v>0</v>
      </c>
      <c r="G45" s="56">
        <f t="shared" si="1"/>
        <v>8</v>
      </c>
      <c r="H45" s="52">
        <v>0</v>
      </c>
      <c r="I45" s="52">
        <v>0</v>
      </c>
      <c r="J45" s="53">
        <v>8</v>
      </c>
      <c r="K45" s="51"/>
    </row>
    <row r="46" spans="1:11" s="6" customFormat="1" ht="15" customHeight="1" x14ac:dyDescent="0.2">
      <c r="A46" s="38" t="s">
        <v>47</v>
      </c>
      <c r="B46" s="54">
        <f t="shared" si="5"/>
        <v>2679</v>
      </c>
      <c r="C46" s="54">
        <f t="shared" si="13"/>
        <v>2669</v>
      </c>
      <c r="D46" s="66">
        <v>2626</v>
      </c>
      <c r="E46" s="52">
        <v>42</v>
      </c>
      <c r="F46" s="52">
        <v>1</v>
      </c>
      <c r="G46" s="56">
        <f t="shared" si="1"/>
        <v>10</v>
      </c>
      <c r="H46" s="52">
        <v>0</v>
      </c>
      <c r="I46" s="52">
        <v>0</v>
      </c>
      <c r="J46" s="53">
        <v>10</v>
      </c>
      <c r="K46" s="51"/>
    </row>
    <row r="47" spans="1:11" s="6" customFormat="1" ht="15" customHeight="1" x14ac:dyDescent="0.2">
      <c r="A47" s="38" t="s">
        <v>48</v>
      </c>
      <c r="B47" s="54">
        <f t="shared" si="5"/>
        <v>657</v>
      </c>
      <c r="C47" s="54">
        <f t="shared" si="13"/>
        <v>654</v>
      </c>
      <c r="D47" s="66">
        <v>648</v>
      </c>
      <c r="E47" s="52">
        <v>6</v>
      </c>
      <c r="F47" s="52">
        <v>0</v>
      </c>
      <c r="G47" s="56">
        <f t="shared" si="1"/>
        <v>3</v>
      </c>
      <c r="H47" s="52">
        <v>0</v>
      </c>
      <c r="I47" s="52">
        <v>0</v>
      </c>
      <c r="J47" s="53">
        <v>3</v>
      </c>
      <c r="K47" s="51"/>
    </row>
    <row r="48" spans="1:11" s="6" customFormat="1" ht="15" customHeight="1" x14ac:dyDescent="0.2">
      <c r="A48" s="38" t="s">
        <v>49</v>
      </c>
      <c r="B48" s="54">
        <f>SUM(C48)</f>
        <v>145</v>
      </c>
      <c r="C48" s="54">
        <f t="shared" si="13"/>
        <v>145</v>
      </c>
      <c r="D48" s="66">
        <v>141</v>
      </c>
      <c r="E48" s="52">
        <v>4</v>
      </c>
      <c r="F48" s="52">
        <v>0</v>
      </c>
      <c r="G48" s="56">
        <f t="shared" si="1"/>
        <v>0</v>
      </c>
      <c r="H48" s="52">
        <v>0</v>
      </c>
      <c r="I48" s="52">
        <v>0</v>
      </c>
      <c r="J48" s="53">
        <v>0</v>
      </c>
      <c r="K48" s="51"/>
    </row>
    <row r="49" spans="1:11" s="6" customFormat="1" ht="15" customHeight="1" x14ac:dyDescent="0.2">
      <c r="A49" s="38" t="s">
        <v>50</v>
      </c>
      <c r="B49" s="54">
        <f t="shared" si="5"/>
        <v>74</v>
      </c>
      <c r="C49" s="54">
        <f t="shared" si="13"/>
        <v>72</v>
      </c>
      <c r="D49" s="66">
        <v>71</v>
      </c>
      <c r="E49" s="52">
        <v>1</v>
      </c>
      <c r="F49" s="52">
        <v>0</v>
      </c>
      <c r="G49" s="56">
        <f t="shared" si="1"/>
        <v>2</v>
      </c>
      <c r="H49" s="52">
        <v>0</v>
      </c>
      <c r="I49" s="52">
        <v>1</v>
      </c>
      <c r="J49" s="53">
        <v>1</v>
      </c>
      <c r="K49" s="51"/>
    </row>
    <row r="50" spans="1:11" s="6" customFormat="1" ht="15" customHeight="1" x14ac:dyDescent="0.2">
      <c r="A50" s="38" t="s">
        <v>51</v>
      </c>
      <c r="B50" s="54">
        <f t="shared" si="5"/>
        <v>418</v>
      </c>
      <c r="C50" s="54">
        <f t="shared" si="13"/>
        <v>406</v>
      </c>
      <c r="D50" s="66">
        <v>394</v>
      </c>
      <c r="E50" s="52">
        <v>10</v>
      </c>
      <c r="F50" s="52">
        <v>2</v>
      </c>
      <c r="G50" s="56">
        <f t="shared" si="1"/>
        <v>12</v>
      </c>
      <c r="H50" s="52">
        <v>0</v>
      </c>
      <c r="I50" s="52">
        <v>0</v>
      </c>
      <c r="J50" s="53">
        <v>12</v>
      </c>
      <c r="K50" s="51"/>
    </row>
    <row r="51" spans="1:11" s="6" customFormat="1" ht="15" customHeight="1" x14ac:dyDescent="0.2">
      <c r="A51" s="38" t="s">
        <v>52</v>
      </c>
      <c r="B51" s="54">
        <f>SUM(C51)</f>
        <v>146</v>
      </c>
      <c r="C51" s="54">
        <f t="shared" si="13"/>
        <v>146</v>
      </c>
      <c r="D51" s="66">
        <v>140</v>
      </c>
      <c r="E51" s="52">
        <v>4</v>
      </c>
      <c r="F51" s="52">
        <v>2</v>
      </c>
      <c r="G51" s="56">
        <f t="shared" si="1"/>
        <v>0</v>
      </c>
      <c r="H51" s="52">
        <v>0</v>
      </c>
      <c r="I51" s="52">
        <v>0</v>
      </c>
      <c r="J51" s="53">
        <v>0</v>
      </c>
      <c r="K51" s="51"/>
    </row>
    <row r="52" spans="1:11" s="6" customFormat="1" ht="15" customHeight="1" x14ac:dyDescent="0.2">
      <c r="A52" s="38" t="s">
        <v>53</v>
      </c>
      <c r="B52" s="54">
        <f t="shared" si="5"/>
        <v>128</v>
      </c>
      <c r="C52" s="54">
        <f t="shared" si="13"/>
        <v>126</v>
      </c>
      <c r="D52" s="66">
        <v>124</v>
      </c>
      <c r="E52" s="52">
        <v>2</v>
      </c>
      <c r="F52" s="52">
        <v>0</v>
      </c>
      <c r="G52" s="56">
        <f t="shared" si="1"/>
        <v>2</v>
      </c>
      <c r="H52" s="52">
        <v>0</v>
      </c>
      <c r="I52" s="52">
        <v>0</v>
      </c>
      <c r="J52" s="53">
        <v>2</v>
      </c>
      <c r="K52" s="51"/>
    </row>
    <row r="53" spans="1:11" s="6" customFormat="1" ht="15" customHeight="1" x14ac:dyDescent="0.2">
      <c r="A53" s="38" t="s">
        <v>54</v>
      </c>
      <c r="B53" s="54">
        <f t="shared" si="5"/>
        <v>252</v>
      </c>
      <c r="C53" s="54">
        <f t="shared" si="13"/>
        <v>236</v>
      </c>
      <c r="D53" s="66">
        <v>229</v>
      </c>
      <c r="E53" s="52">
        <v>5</v>
      </c>
      <c r="F53" s="52">
        <v>2</v>
      </c>
      <c r="G53" s="56">
        <f t="shared" si="1"/>
        <v>16</v>
      </c>
      <c r="H53" s="52">
        <v>2</v>
      </c>
      <c r="I53" s="52">
        <v>0</v>
      </c>
      <c r="J53" s="53">
        <v>14</v>
      </c>
      <c r="K53" s="51"/>
    </row>
    <row r="54" spans="1:11" ht="14.1" customHeight="1" x14ac:dyDescent="0.2">
      <c r="A54" s="89" t="s">
        <v>19</v>
      </c>
      <c r="B54" s="89"/>
      <c r="C54" s="89"/>
      <c r="D54" s="89"/>
      <c r="E54" s="89"/>
      <c r="F54" s="89"/>
      <c r="G54" s="89"/>
      <c r="H54" s="89"/>
      <c r="I54" s="89"/>
      <c r="J54" s="89"/>
    </row>
    <row r="55" spans="1:11" ht="14.1" customHeight="1" x14ac:dyDescent="0.2">
      <c r="A55" s="89" t="s">
        <v>115</v>
      </c>
      <c r="B55" s="89"/>
      <c r="C55" s="89"/>
      <c r="D55" s="89"/>
      <c r="E55" s="89"/>
      <c r="F55" s="89"/>
      <c r="G55" s="89"/>
      <c r="H55" s="89"/>
      <c r="I55" s="89"/>
      <c r="J55" s="89"/>
    </row>
    <row r="56" spans="1:11" ht="14.1" customHeight="1" x14ac:dyDescent="0.2">
      <c r="A56" s="2"/>
      <c r="B56" s="3"/>
      <c r="C56" s="3"/>
      <c r="D56" s="3"/>
      <c r="E56" s="4"/>
      <c r="F56" s="3"/>
      <c r="G56" s="3"/>
      <c r="H56" s="3"/>
      <c r="I56" s="3"/>
      <c r="J56" s="4"/>
    </row>
    <row r="57" spans="1:11" ht="24" customHeight="1" x14ac:dyDescent="0.2">
      <c r="A57" s="80" t="s">
        <v>116</v>
      </c>
      <c r="B57" s="82" t="s">
        <v>0</v>
      </c>
      <c r="C57" s="82"/>
      <c r="D57" s="82"/>
      <c r="E57" s="82"/>
      <c r="F57" s="82"/>
      <c r="G57" s="82"/>
      <c r="H57" s="82"/>
      <c r="I57" s="82"/>
      <c r="J57" s="83"/>
    </row>
    <row r="58" spans="1:11" ht="24" customHeight="1" x14ac:dyDescent="0.2">
      <c r="A58" s="81"/>
      <c r="B58" s="84" t="s">
        <v>1</v>
      </c>
      <c r="C58" s="85" t="s">
        <v>2</v>
      </c>
      <c r="D58" s="86"/>
      <c r="E58" s="86"/>
      <c r="F58" s="86"/>
      <c r="G58" s="86"/>
      <c r="H58" s="86"/>
      <c r="I58" s="86"/>
      <c r="J58" s="87"/>
    </row>
    <row r="59" spans="1:11" ht="24" customHeight="1" x14ac:dyDescent="0.2">
      <c r="A59" s="81"/>
      <c r="B59" s="84"/>
      <c r="C59" s="85" t="s">
        <v>3</v>
      </c>
      <c r="D59" s="86"/>
      <c r="E59" s="86"/>
      <c r="F59" s="86"/>
      <c r="G59" s="85" t="s">
        <v>4</v>
      </c>
      <c r="H59" s="86"/>
      <c r="I59" s="86"/>
      <c r="J59" s="87"/>
    </row>
    <row r="60" spans="1:11" ht="24" customHeight="1" x14ac:dyDescent="0.2">
      <c r="A60" s="81"/>
      <c r="B60" s="84"/>
      <c r="C60" s="84" t="s">
        <v>5</v>
      </c>
      <c r="D60" s="85" t="s">
        <v>6</v>
      </c>
      <c r="E60" s="85"/>
      <c r="F60" s="85"/>
      <c r="G60" s="84" t="s">
        <v>5</v>
      </c>
      <c r="H60" s="85" t="s">
        <v>6</v>
      </c>
      <c r="I60" s="85"/>
      <c r="J60" s="88"/>
    </row>
    <row r="61" spans="1:11" ht="54" customHeight="1" x14ac:dyDescent="0.2">
      <c r="A61" s="81"/>
      <c r="B61" s="84"/>
      <c r="C61" s="86"/>
      <c r="D61" s="76" t="s">
        <v>7</v>
      </c>
      <c r="E61" s="77" t="s">
        <v>8</v>
      </c>
      <c r="F61" s="77" t="s">
        <v>9</v>
      </c>
      <c r="G61" s="86"/>
      <c r="H61" s="76" t="s">
        <v>13</v>
      </c>
      <c r="I61" s="76" t="s">
        <v>11</v>
      </c>
      <c r="J61" s="34" t="s">
        <v>12</v>
      </c>
    </row>
    <row r="62" spans="1:11" s="6" customFormat="1" ht="14.1" customHeight="1" x14ac:dyDescent="0.2">
      <c r="A62" s="30"/>
      <c r="B62" s="21"/>
      <c r="C62" s="22"/>
      <c r="D62" s="32"/>
      <c r="E62" s="32"/>
      <c r="F62" s="32"/>
      <c r="G62" s="23"/>
      <c r="H62" s="32"/>
      <c r="I62" s="32"/>
      <c r="J62" s="33"/>
      <c r="K62" s="51"/>
    </row>
    <row r="63" spans="1:11" s="6" customFormat="1" ht="13.7" customHeight="1" x14ac:dyDescent="0.2">
      <c r="A63" s="38" t="s">
        <v>55</v>
      </c>
      <c r="B63" s="54">
        <f>C63+G63</f>
        <v>1241</v>
      </c>
      <c r="C63" s="54">
        <f>SUM(D63:F63)</f>
        <v>1054</v>
      </c>
      <c r="D63" s="56">
        <f t="shared" ref="D63:F63" si="14">SUM(D65:D66)</f>
        <v>1038</v>
      </c>
      <c r="E63" s="56">
        <f t="shared" si="14"/>
        <v>14</v>
      </c>
      <c r="F63" s="56">
        <f t="shared" si="14"/>
        <v>2</v>
      </c>
      <c r="G63" s="56">
        <f>SUM(H63:J63)</f>
        <v>187</v>
      </c>
      <c r="H63" s="56">
        <f t="shared" ref="H63:I63" si="15">SUM(H65:H66)</f>
        <v>10</v>
      </c>
      <c r="I63" s="56">
        <f t="shared" si="15"/>
        <v>11</v>
      </c>
      <c r="J63" s="63">
        <f>SUM(J65:J66)</f>
        <v>166</v>
      </c>
      <c r="K63" s="51"/>
    </row>
    <row r="64" spans="1:11" s="6" customFormat="1" ht="13.7" customHeight="1" x14ac:dyDescent="0.2">
      <c r="A64" s="38"/>
      <c r="B64" s="65"/>
      <c r="C64" s="56"/>
      <c r="D64" s="67"/>
      <c r="E64" s="67"/>
      <c r="F64" s="48"/>
      <c r="G64" s="65"/>
      <c r="H64" s="48"/>
      <c r="I64" s="48"/>
      <c r="J64" s="49"/>
      <c r="K64" s="51"/>
    </row>
    <row r="65" spans="1:11" s="6" customFormat="1" ht="13.7" customHeight="1" x14ac:dyDescent="0.2">
      <c r="A65" s="38" t="s">
        <v>56</v>
      </c>
      <c r="B65" s="56">
        <f>SUM(C65+G65)</f>
        <v>772</v>
      </c>
      <c r="C65" s="56">
        <f>SUM(D65:F65)</f>
        <v>687</v>
      </c>
      <c r="D65" s="52">
        <v>674</v>
      </c>
      <c r="E65" s="52">
        <v>11</v>
      </c>
      <c r="F65" s="52">
        <v>2</v>
      </c>
      <c r="G65" s="56">
        <f t="shared" ref="G65:G111" si="16">SUM(H65:J65)</f>
        <v>85</v>
      </c>
      <c r="H65" s="52">
        <v>1</v>
      </c>
      <c r="I65" s="52">
        <v>5</v>
      </c>
      <c r="J65" s="53">
        <v>79</v>
      </c>
      <c r="K65" s="51"/>
    </row>
    <row r="66" spans="1:11" s="6" customFormat="1" ht="13.7" customHeight="1" x14ac:dyDescent="0.2">
      <c r="A66" s="38" t="s">
        <v>57</v>
      </c>
      <c r="B66" s="56">
        <f t="shared" ref="B66:B111" si="17">SUM(C66+G66)</f>
        <v>469</v>
      </c>
      <c r="C66" s="56">
        <f>SUM(D66:F66)</f>
        <v>367</v>
      </c>
      <c r="D66" s="52">
        <v>364</v>
      </c>
      <c r="E66" s="52">
        <v>3</v>
      </c>
      <c r="F66" s="52">
        <v>0</v>
      </c>
      <c r="G66" s="56">
        <f t="shared" si="16"/>
        <v>102</v>
      </c>
      <c r="H66" s="52">
        <v>9</v>
      </c>
      <c r="I66" s="52">
        <v>6</v>
      </c>
      <c r="J66" s="53">
        <v>87</v>
      </c>
      <c r="K66" s="51"/>
    </row>
    <row r="67" spans="1:11" s="6" customFormat="1" ht="13.7" customHeight="1" x14ac:dyDescent="0.2">
      <c r="A67" s="38"/>
      <c r="B67" s="65"/>
      <c r="C67" s="56"/>
      <c r="D67" s="67"/>
      <c r="E67" s="67"/>
      <c r="F67" s="48"/>
      <c r="G67" s="65"/>
      <c r="H67" s="48"/>
      <c r="I67" s="48"/>
      <c r="J67" s="49"/>
      <c r="K67" s="51"/>
    </row>
    <row r="68" spans="1:11" s="6" customFormat="1" ht="13.7" customHeight="1" x14ac:dyDescent="0.2">
      <c r="A68" s="38" t="s">
        <v>58</v>
      </c>
      <c r="B68" s="54">
        <f>C68+G68</f>
        <v>1632</v>
      </c>
      <c r="C68" s="54">
        <f>SUM(D68:F68)</f>
        <v>1624</v>
      </c>
      <c r="D68" s="56">
        <f t="shared" ref="D68:J68" si="18">SUM(D70:D76)</f>
        <v>1600</v>
      </c>
      <c r="E68" s="56">
        <f t="shared" si="18"/>
        <v>24</v>
      </c>
      <c r="F68" s="56">
        <f t="shared" si="18"/>
        <v>0</v>
      </c>
      <c r="G68" s="56">
        <f t="shared" si="18"/>
        <v>8</v>
      </c>
      <c r="H68" s="56">
        <f t="shared" si="18"/>
        <v>0</v>
      </c>
      <c r="I68" s="56">
        <f t="shared" si="18"/>
        <v>0</v>
      </c>
      <c r="J68" s="63">
        <f t="shared" si="18"/>
        <v>8</v>
      </c>
      <c r="K68" s="51"/>
    </row>
    <row r="69" spans="1:11" s="6" customFormat="1" ht="13.7" customHeight="1" x14ac:dyDescent="0.2">
      <c r="A69" s="38"/>
      <c r="B69" s="65"/>
      <c r="C69" s="56"/>
      <c r="D69" s="67"/>
      <c r="E69" s="48"/>
      <c r="F69" s="48"/>
      <c r="G69" s="65"/>
      <c r="H69" s="48"/>
      <c r="I69" s="48"/>
      <c r="J69" s="49"/>
      <c r="K69" s="51"/>
    </row>
    <row r="70" spans="1:11" s="6" customFormat="1" ht="13.7" customHeight="1" x14ac:dyDescent="0.2">
      <c r="A70" s="38" t="s">
        <v>59</v>
      </c>
      <c r="B70" s="56">
        <f t="shared" si="17"/>
        <v>859</v>
      </c>
      <c r="C70" s="56">
        <f>SUM(D70:F70)</f>
        <v>858</v>
      </c>
      <c r="D70" s="52">
        <v>845</v>
      </c>
      <c r="E70" s="52">
        <v>13</v>
      </c>
      <c r="F70" s="52">
        <v>0</v>
      </c>
      <c r="G70" s="56">
        <f t="shared" si="16"/>
        <v>1</v>
      </c>
      <c r="H70" s="52">
        <v>0</v>
      </c>
      <c r="I70" s="52">
        <v>0</v>
      </c>
      <c r="J70" s="53">
        <v>1</v>
      </c>
      <c r="K70" s="51"/>
    </row>
    <row r="71" spans="1:11" s="6" customFormat="1" ht="13.7" customHeight="1" x14ac:dyDescent="0.2">
      <c r="A71" s="39" t="s">
        <v>60</v>
      </c>
      <c r="B71" s="56">
        <f>SUM(C71)</f>
        <v>69</v>
      </c>
      <c r="C71" s="56">
        <f t="shared" ref="C71:C76" si="19">SUM(D71:F71)</f>
        <v>69</v>
      </c>
      <c r="D71" s="52">
        <v>68</v>
      </c>
      <c r="E71" s="52">
        <v>1</v>
      </c>
      <c r="F71" s="52">
        <v>0</v>
      </c>
      <c r="G71" s="56">
        <f t="shared" si="16"/>
        <v>0</v>
      </c>
      <c r="H71" s="52">
        <v>0</v>
      </c>
      <c r="I71" s="52">
        <v>0</v>
      </c>
      <c r="J71" s="53">
        <v>0</v>
      </c>
      <c r="K71" s="51"/>
    </row>
    <row r="72" spans="1:11" s="6" customFormat="1" ht="13.7" customHeight="1" x14ac:dyDescent="0.2">
      <c r="A72" s="38" t="s">
        <v>61</v>
      </c>
      <c r="B72" s="56">
        <f t="shared" si="17"/>
        <v>81</v>
      </c>
      <c r="C72" s="56">
        <f t="shared" si="19"/>
        <v>80</v>
      </c>
      <c r="D72" s="52">
        <v>78</v>
      </c>
      <c r="E72" s="52">
        <v>2</v>
      </c>
      <c r="F72" s="52">
        <v>0</v>
      </c>
      <c r="G72" s="56">
        <f t="shared" si="16"/>
        <v>1</v>
      </c>
      <c r="H72" s="52">
        <v>0</v>
      </c>
      <c r="I72" s="52">
        <v>0</v>
      </c>
      <c r="J72" s="53">
        <v>1</v>
      </c>
      <c r="K72" s="51"/>
    </row>
    <row r="73" spans="1:11" s="6" customFormat="1" ht="13.7" customHeight="1" x14ac:dyDescent="0.2">
      <c r="A73" s="38" t="s">
        <v>62</v>
      </c>
      <c r="B73" s="56">
        <f t="shared" si="17"/>
        <v>177</v>
      </c>
      <c r="C73" s="56">
        <f t="shared" si="19"/>
        <v>175</v>
      </c>
      <c r="D73" s="52">
        <v>173</v>
      </c>
      <c r="E73" s="52">
        <v>2</v>
      </c>
      <c r="F73" s="52">
        <v>0</v>
      </c>
      <c r="G73" s="56">
        <f t="shared" si="16"/>
        <v>2</v>
      </c>
      <c r="H73" s="52">
        <v>0</v>
      </c>
      <c r="I73" s="52">
        <v>0</v>
      </c>
      <c r="J73" s="53">
        <v>2</v>
      </c>
      <c r="K73" s="51"/>
    </row>
    <row r="74" spans="1:11" s="6" customFormat="1" ht="13.7" customHeight="1" x14ac:dyDescent="0.2">
      <c r="A74" s="38" t="s">
        <v>63</v>
      </c>
      <c r="B74" s="56">
        <f>SUM(C74)</f>
        <v>135</v>
      </c>
      <c r="C74" s="56">
        <f t="shared" si="19"/>
        <v>135</v>
      </c>
      <c r="D74" s="52">
        <v>135</v>
      </c>
      <c r="E74" s="52">
        <v>0</v>
      </c>
      <c r="F74" s="52">
        <v>0</v>
      </c>
      <c r="G74" s="56">
        <f t="shared" si="16"/>
        <v>0</v>
      </c>
      <c r="H74" s="52">
        <v>0</v>
      </c>
      <c r="I74" s="52">
        <v>0</v>
      </c>
      <c r="J74" s="53">
        <v>0</v>
      </c>
      <c r="K74" s="51"/>
    </row>
    <row r="75" spans="1:11" s="6" customFormat="1" ht="13.7" customHeight="1" x14ac:dyDescent="0.2">
      <c r="A75" s="38" t="s">
        <v>64</v>
      </c>
      <c r="B75" s="56">
        <f t="shared" si="17"/>
        <v>167</v>
      </c>
      <c r="C75" s="56">
        <f t="shared" si="19"/>
        <v>165</v>
      </c>
      <c r="D75" s="52">
        <v>162</v>
      </c>
      <c r="E75" s="52">
        <v>3</v>
      </c>
      <c r="F75" s="52">
        <v>0</v>
      </c>
      <c r="G75" s="56">
        <f t="shared" si="16"/>
        <v>2</v>
      </c>
      <c r="H75" s="52">
        <v>0</v>
      </c>
      <c r="I75" s="52">
        <v>0</v>
      </c>
      <c r="J75" s="53">
        <v>2</v>
      </c>
      <c r="K75" s="51"/>
    </row>
    <row r="76" spans="1:11" s="6" customFormat="1" ht="13.7" customHeight="1" x14ac:dyDescent="0.2">
      <c r="A76" s="38" t="s">
        <v>65</v>
      </c>
      <c r="B76" s="56">
        <f t="shared" si="17"/>
        <v>144</v>
      </c>
      <c r="C76" s="56">
        <f t="shared" si="19"/>
        <v>142</v>
      </c>
      <c r="D76" s="52">
        <v>139</v>
      </c>
      <c r="E76" s="52">
        <v>3</v>
      </c>
      <c r="F76" s="52">
        <v>0</v>
      </c>
      <c r="G76" s="56">
        <f t="shared" si="16"/>
        <v>2</v>
      </c>
      <c r="H76" s="52">
        <v>0</v>
      </c>
      <c r="I76" s="52">
        <v>0</v>
      </c>
      <c r="J76" s="53">
        <v>2</v>
      </c>
      <c r="K76" s="51"/>
    </row>
    <row r="77" spans="1:11" s="6" customFormat="1" ht="13.7" customHeight="1" x14ac:dyDescent="0.2">
      <c r="A77" s="40"/>
      <c r="B77" s="65"/>
      <c r="C77" s="56"/>
      <c r="D77" s="67"/>
      <c r="E77" s="67"/>
      <c r="F77" s="48"/>
      <c r="G77" s="65"/>
      <c r="H77" s="48"/>
      <c r="I77" s="48"/>
      <c r="J77" s="49"/>
      <c r="K77" s="51"/>
    </row>
    <row r="78" spans="1:11" s="6" customFormat="1" ht="13.7" customHeight="1" x14ac:dyDescent="0.2">
      <c r="A78" s="38" t="s">
        <v>66</v>
      </c>
      <c r="B78" s="54">
        <f>C78+G78</f>
        <v>1085</v>
      </c>
      <c r="C78" s="54">
        <f>SUM(D78:F78)</f>
        <v>1078</v>
      </c>
      <c r="D78" s="56">
        <f t="shared" ref="D78:J78" si="20">SUM(D80:D86)</f>
        <v>1076</v>
      </c>
      <c r="E78" s="56">
        <f t="shared" si="20"/>
        <v>2</v>
      </c>
      <c r="F78" s="56">
        <f t="shared" si="20"/>
        <v>0</v>
      </c>
      <c r="G78" s="56">
        <f t="shared" si="20"/>
        <v>7</v>
      </c>
      <c r="H78" s="56">
        <f t="shared" si="20"/>
        <v>0</v>
      </c>
      <c r="I78" s="56">
        <f t="shared" si="20"/>
        <v>0</v>
      </c>
      <c r="J78" s="63">
        <f t="shared" si="20"/>
        <v>7</v>
      </c>
      <c r="K78" s="51"/>
    </row>
    <row r="79" spans="1:11" s="6" customFormat="1" ht="13.7" customHeight="1" x14ac:dyDescent="0.2">
      <c r="A79" s="38"/>
      <c r="B79" s="65"/>
      <c r="C79" s="56"/>
      <c r="D79" s="67"/>
      <c r="E79" s="48"/>
      <c r="F79" s="48"/>
      <c r="G79" s="65"/>
      <c r="H79" s="48"/>
      <c r="I79" s="48"/>
      <c r="J79" s="49"/>
      <c r="K79" s="51"/>
    </row>
    <row r="80" spans="1:11" s="6" customFormat="1" ht="13.7" customHeight="1" x14ac:dyDescent="0.2">
      <c r="A80" s="38" t="s">
        <v>67</v>
      </c>
      <c r="B80" s="56">
        <f t="shared" si="17"/>
        <v>130</v>
      </c>
      <c r="C80" s="56">
        <f>SUM(D80:F80)</f>
        <v>128</v>
      </c>
      <c r="D80" s="52">
        <v>128</v>
      </c>
      <c r="E80" s="65">
        <v>0</v>
      </c>
      <c r="F80" s="65">
        <v>0</v>
      </c>
      <c r="G80" s="56">
        <f t="shared" si="16"/>
        <v>2</v>
      </c>
      <c r="H80" s="52">
        <v>0</v>
      </c>
      <c r="I80" s="52">
        <v>0</v>
      </c>
      <c r="J80" s="53">
        <v>2</v>
      </c>
      <c r="K80" s="51"/>
    </row>
    <row r="81" spans="1:11" s="6" customFormat="1" ht="13.7" customHeight="1" x14ac:dyDescent="0.2">
      <c r="A81" s="38" t="s">
        <v>68</v>
      </c>
      <c r="B81" s="56">
        <f t="shared" si="17"/>
        <v>322</v>
      </c>
      <c r="C81" s="56">
        <f t="shared" ref="C81:C86" si="21">SUM(D81:F81)</f>
        <v>321</v>
      </c>
      <c r="D81" s="52">
        <v>321</v>
      </c>
      <c r="E81" s="52">
        <v>0</v>
      </c>
      <c r="F81" s="52">
        <v>0</v>
      </c>
      <c r="G81" s="56">
        <f t="shared" si="16"/>
        <v>1</v>
      </c>
      <c r="H81" s="52">
        <v>0</v>
      </c>
      <c r="I81" s="52">
        <v>0</v>
      </c>
      <c r="J81" s="53">
        <v>1</v>
      </c>
      <c r="K81" s="51"/>
    </row>
    <row r="82" spans="1:11" s="6" customFormat="1" ht="13.7" customHeight="1" x14ac:dyDescent="0.2">
      <c r="A82" s="38" t="s">
        <v>69</v>
      </c>
      <c r="B82" s="56">
        <f t="shared" si="17"/>
        <v>364</v>
      </c>
      <c r="C82" s="56">
        <f t="shared" si="21"/>
        <v>362</v>
      </c>
      <c r="D82" s="52">
        <v>360</v>
      </c>
      <c r="E82" s="52">
        <v>2</v>
      </c>
      <c r="F82" s="52">
        <v>0</v>
      </c>
      <c r="G82" s="56">
        <f t="shared" si="16"/>
        <v>2</v>
      </c>
      <c r="H82" s="52">
        <v>0</v>
      </c>
      <c r="I82" s="52">
        <v>0</v>
      </c>
      <c r="J82" s="53">
        <v>2</v>
      </c>
      <c r="K82" s="51"/>
    </row>
    <row r="83" spans="1:11" s="6" customFormat="1" ht="13.7" customHeight="1" x14ac:dyDescent="0.2">
      <c r="A83" s="38" t="s">
        <v>70</v>
      </c>
      <c r="B83" s="56">
        <f t="shared" si="17"/>
        <v>103</v>
      </c>
      <c r="C83" s="56">
        <f t="shared" si="21"/>
        <v>102</v>
      </c>
      <c r="D83" s="52">
        <v>102</v>
      </c>
      <c r="E83" s="52">
        <v>0</v>
      </c>
      <c r="F83" s="52">
        <v>0</v>
      </c>
      <c r="G83" s="56">
        <f t="shared" si="16"/>
        <v>1</v>
      </c>
      <c r="H83" s="52">
        <v>0</v>
      </c>
      <c r="I83" s="52">
        <v>0</v>
      </c>
      <c r="J83" s="53">
        <v>1</v>
      </c>
      <c r="K83" s="51"/>
    </row>
    <row r="84" spans="1:11" s="6" customFormat="1" ht="13.7" customHeight="1" x14ac:dyDescent="0.2">
      <c r="A84" s="38" t="s">
        <v>71</v>
      </c>
      <c r="B84" s="56">
        <f t="shared" si="17"/>
        <v>58</v>
      </c>
      <c r="C84" s="56">
        <f t="shared" si="21"/>
        <v>57</v>
      </c>
      <c r="D84" s="52">
        <v>57</v>
      </c>
      <c r="E84" s="52">
        <v>0</v>
      </c>
      <c r="F84" s="52">
        <v>0</v>
      </c>
      <c r="G84" s="56">
        <f t="shared" si="16"/>
        <v>1</v>
      </c>
      <c r="H84" s="52">
        <v>0</v>
      </c>
      <c r="I84" s="52">
        <v>0</v>
      </c>
      <c r="J84" s="53">
        <v>1</v>
      </c>
      <c r="K84" s="51"/>
    </row>
    <row r="85" spans="1:11" s="6" customFormat="1" ht="13.7" customHeight="1" x14ac:dyDescent="0.2">
      <c r="A85" s="38" t="s">
        <v>72</v>
      </c>
      <c r="B85" s="56">
        <f>SUM(C85)</f>
        <v>21</v>
      </c>
      <c r="C85" s="56">
        <f t="shared" si="21"/>
        <v>21</v>
      </c>
      <c r="D85" s="52">
        <v>21</v>
      </c>
      <c r="E85" s="52">
        <v>0</v>
      </c>
      <c r="F85" s="52">
        <v>0</v>
      </c>
      <c r="G85" s="56">
        <f t="shared" si="16"/>
        <v>0</v>
      </c>
      <c r="H85" s="52">
        <v>0</v>
      </c>
      <c r="I85" s="52">
        <v>0</v>
      </c>
      <c r="J85" s="53">
        <v>0</v>
      </c>
      <c r="K85" s="51"/>
    </row>
    <row r="86" spans="1:11" s="6" customFormat="1" ht="13.7" customHeight="1" x14ac:dyDescent="0.2">
      <c r="A86" s="39" t="s">
        <v>73</v>
      </c>
      <c r="B86" s="56">
        <f>SUM(C86)</f>
        <v>87</v>
      </c>
      <c r="C86" s="56">
        <f t="shared" si="21"/>
        <v>87</v>
      </c>
      <c r="D86" s="52">
        <v>87</v>
      </c>
      <c r="E86" s="52">
        <v>0</v>
      </c>
      <c r="F86" s="52">
        <v>0</v>
      </c>
      <c r="G86" s="56">
        <f t="shared" si="16"/>
        <v>0</v>
      </c>
      <c r="H86" s="52">
        <v>0</v>
      </c>
      <c r="I86" s="52">
        <v>0</v>
      </c>
      <c r="J86" s="53">
        <v>0</v>
      </c>
      <c r="K86" s="51"/>
    </row>
    <row r="87" spans="1:11" s="6" customFormat="1" ht="13.7" customHeight="1" x14ac:dyDescent="0.2">
      <c r="A87" s="38"/>
      <c r="B87" s="65"/>
      <c r="C87" s="56"/>
      <c r="D87" s="67"/>
      <c r="E87" s="67"/>
      <c r="F87" s="48"/>
      <c r="G87" s="65"/>
      <c r="H87" s="48"/>
      <c r="I87" s="48"/>
      <c r="J87" s="49"/>
      <c r="K87" s="51"/>
    </row>
    <row r="88" spans="1:11" s="6" customFormat="1" ht="13.7" customHeight="1" x14ac:dyDescent="0.2">
      <c r="A88" s="38" t="s">
        <v>74</v>
      </c>
      <c r="B88" s="54">
        <f>C88+G88</f>
        <v>25734</v>
      </c>
      <c r="C88" s="54">
        <f>SUM(D88:F88)</f>
        <v>25518</v>
      </c>
      <c r="D88" s="56">
        <f t="shared" ref="D88:I88" si="22">SUM(D90:D95)</f>
        <v>25203</v>
      </c>
      <c r="E88" s="56">
        <f t="shared" si="22"/>
        <v>310</v>
      </c>
      <c r="F88" s="56">
        <f t="shared" si="22"/>
        <v>5</v>
      </c>
      <c r="G88" s="56">
        <f t="shared" si="16"/>
        <v>216</v>
      </c>
      <c r="H88" s="56">
        <f t="shared" si="22"/>
        <v>7</v>
      </c>
      <c r="I88" s="56">
        <f t="shared" si="22"/>
        <v>32</v>
      </c>
      <c r="J88" s="63">
        <f>SUM(J90:J95)</f>
        <v>177</v>
      </c>
      <c r="K88" s="51"/>
    </row>
    <row r="89" spans="1:11" s="6" customFormat="1" ht="13.7" customHeight="1" x14ac:dyDescent="0.2">
      <c r="A89" s="38"/>
      <c r="B89" s="65"/>
      <c r="C89" s="56"/>
      <c r="D89" s="67"/>
      <c r="E89" s="67"/>
      <c r="F89" s="48"/>
      <c r="G89" s="65"/>
      <c r="H89" s="48"/>
      <c r="I89" s="48"/>
      <c r="J89" s="49"/>
      <c r="K89" s="51"/>
    </row>
    <row r="90" spans="1:11" s="6" customFormat="1" ht="13.7" customHeight="1" x14ac:dyDescent="0.2">
      <c r="A90" s="38" t="s">
        <v>75</v>
      </c>
      <c r="B90" s="56">
        <f t="shared" si="17"/>
        <v>20</v>
      </c>
      <c r="C90" s="56">
        <f>SUM(D90:F90)</f>
        <v>20</v>
      </c>
      <c r="D90" s="52">
        <v>19</v>
      </c>
      <c r="E90" s="52">
        <v>1</v>
      </c>
      <c r="F90" s="52">
        <v>0</v>
      </c>
      <c r="G90" s="56">
        <f t="shared" si="16"/>
        <v>0</v>
      </c>
      <c r="H90" s="52">
        <v>0</v>
      </c>
      <c r="I90" s="52">
        <v>0</v>
      </c>
      <c r="J90" s="53">
        <v>0</v>
      </c>
      <c r="K90" s="51"/>
    </row>
    <row r="91" spans="1:11" s="6" customFormat="1" ht="13.7" customHeight="1" x14ac:dyDescent="0.2">
      <c r="A91" s="38" t="s">
        <v>76</v>
      </c>
      <c r="B91" s="56">
        <f t="shared" si="17"/>
        <v>1308</v>
      </c>
      <c r="C91" s="56">
        <f t="shared" ref="C91:C95" si="23">SUM(D91:F91)</f>
        <v>1152</v>
      </c>
      <c r="D91" s="52">
        <v>1139</v>
      </c>
      <c r="E91" s="52">
        <v>13</v>
      </c>
      <c r="F91" s="52">
        <v>0</v>
      </c>
      <c r="G91" s="56">
        <f t="shared" si="16"/>
        <v>156</v>
      </c>
      <c r="H91" s="52">
        <v>7</v>
      </c>
      <c r="I91" s="52">
        <v>32</v>
      </c>
      <c r="J91" s="53">
        <v>117</v>
      </c>
      <c r="K91" s="51"/>
    </row>
    <row r="92" spans="1:11" s="6" customFormat="1" ht="13.7" customHeight="1" x14ac:dyDescent="0.2">
      <c r="A92" s="38" t="s">
        <v>77</v>
      </c>
      <c r="B92" s="56">
        <f t="shared" si="17"/>
        <v>58</v>
      </c>
      <c r="C92" s="56">
        <f t="shared" si="23"/>
        <v>46</v>
      </c>
      <c r="D92" s="52">
        <v>44</v>
      </c>
      <c r="E92" s="52">
        <v>0</v>
      </c>
      <c r="F92" s="52">
        <v>2</v>
      </c>
      <c r="G92" s="56">
        <f t="shared" si="16"/>
        <v>12</v>
      </c>
      <c r="H92" s="52">
        <v>0</v>
      </c>
      <c r="I92" s="52">
        <v>0</v>
      </c>
      <c r="J92" s="53">
        <v>12</v>
      </c>
      <c r="K92" s="51"/>
    </row>
    <row r="93" spans="1:11" s="6" customFormat="1" ht="13.7" customHeight="1" x14ac:dyDescent="0.2">
      <c r="A93" s="38" t="s">
        <v>78</v>
      </c>
      <c r="B93" s="56">
        <f t="shared" si="17"/>
        <v>18842</v>
      </c>
      <c r="C93" s="56">
        <f t="shared" si="23"/>
        <v>18796</v>
      </c>
      <c r="D93" s="52">
        <v>18572</v>
      </c>
      <c r="E93" s="52">
        <v>221</v>
      </c>
      <c r="F93" s="52">
        <v>3</v>
      </c>
      <c r="G93" s="56">
        <f t="shared" si="16"/>
        <v>46</v>
      </c>
      <c r="H93" s="52" t="s">
        <v>14</v>
      </c>
      <c r="I93" s="52">
        <v>0</v>
      </c>
      <c r="J93" s="53">
        <v>46</v>
      </c>
      <c r="K93" s="51"/>
    </row>
    <row r="94" spans="1:11" s="6" customFormat="1" ht="13.7" customHeight="1" x14ac:dyDescent="0.2">
      <c r="A94" s="38" t="s">
        <v>79</v>
      </c>
      <c r="B94" s="56">
        <f t="shared" si="17"/>
        <v>5497</v>
      </c>
      <c r="C94" s="56">
        <f t="shared" si="23"/>
        <v>5495</v>
      </c>
      <c r="D94" s="52">
        <v>5421</v>
      </c>
      <c r="E94" s="52">
        <v>74</v>
      </c>
      <c r="F94" s="52">
        <v>0</v>
      </c>
      <c r="G94" s="56">
        <f t="shared" si="16"/>
        <v>2</v>
      </c>
      <c r="H94" s="52">
        <v>0</v>
      </c>
      <c r="I94" s="52">
        <v>0</v>
      </c>
      <c r="J94" s="53">
        <v>2</v>
      </c>
      <c r="K94" s="51"/>
    </row>
    <row r="95" spans="1:11" s="6" customFormat="1" ht="13.7" customHeight="1" x14ac:dyDescent="0.2">
      <c r="A95" s="38" t="s">
        <v>80</v>
      </c>
      <c r="B95" s="56">
        <f t="shared" si="17"/>
        <v>9</v>
      </c>
      <c r="C95" s="56">
        <f t="shared" si="23"/>
        <v>9</v>
      </c>
      <c r="D95" s="52">
        <v>8</v>
      </c>
      <c r="E95" s="52">
        <v>1</v>
      </c>
      <c r="F95" s="52">
        <v>0</v>
      </c>
      <c r="G95" s="56">
        <f t="shared" si="16"/>
        <v>0</v>
      </c>
      <c r="H95" s="52">
        <v>0</v>
      </c>
      <c r="I95" s="52">
        <v>0</v>
      </c>
      <c r="J95" s="53">
        <v>0</v>
      </c>
      <c r="K95" s="51"/>
    </row>
    <row r="96" spans="1:11" s="6" customFormat="1" ht="13.7" customHeight="1" x14ac:dyDescent="0.2">
      <c r="A96" s="38"/>
      <c r="B96" s="65"/>
      <c r="C96" s="56"/>
      <c r="D96" s="67"/>
      <c r="E96" s="67"/>
      <c r="F96" s="48"/>
      <c r="G96" s="65"/>
      <c r="H96" s="48"/>
      <c r="I96" s="48"/>
      <c r="J96" s="49"/>
      <c r="K96" s="51"/>
    </row>
    <row r="97" spans="1:11" s="6" customFormat="1" ht="13.7" customHeight="1" x14ac:dyDescent="0.2">
      <c r="A97" s="38" t="s">
        <v>81</v>
      </c>
      <c r="B97" s="54">
        <f>C97+G97</f>
        <v>11122</v>
      </c>
      <c r="C97" s="54">
        <f>SUM(D97:F97)</f>
        <v>10981</v>
      </c>
      <c r="D97" s="56">
        <f t="shared" ref="D97:J97" si="24">SUM(D99:D103)</f>
        <v>10902</v>
      </c>
      <c r="E97" s="56">
        <f t="shared" si="24"/>
        <v>79</v>
      </c>
      <c r="F97" s="56">
        <f t="shared" si="24"/>
        <v>0</v>
      </c>
      <c r="G97" s="56">
        <f t="shared" si="16"/>
        <v>141</v>
      </c>
      <c r="H97" s="56">
        <f t="shared" si="24"/>
        <v>1</v>
      </c>
      <c r="I97" s="56">
        <f t="shared" si="24"/>
        <v>1</v>
      </c>
      <c r="J97" s="63">
        <f t="shared" si="24"/>
        <v>139</v>
      </c>
      <c r="K97" s="51"/>
    </row>
    <row r="98" spans="1:11" s="6" customFormat="1" ht="13.7" customHeight="1" x14ac:dyDescent="0.2">
      <c r="A98" s="38"/>
      <c r="B98" s="65"/>
      <c r="C98" s="56"/>
      <c r="D98" s="67"/>
      <c r="E98" s="67"/>
      <c r="F98" s="48"/>
      <c r="G98" s="65"/>
      <c r="H98" s="48"/>
      <c r="I98" s="48"/>
      <c r="J98" s="49"/>
      <c r="K98" s="51"/>
    </row>
    <row r="99" spans="1:11" s="6" customFormat="1" ht="13.7" customHeight="1" x14ac:dyDescent="0.2">
      <c r="A99" s="38" t="s">
        <v>82</v>
      </c>
      <c r="B99" s="56">
        <f t="shared" si="17"/>
        <v>5169</v>
      </c>
      <c r="C99" s="56">
        <f>SUM(D99:F99)</f>
        <v>5135</v>
      </c>
      <c r="D99" s="52">
        <v>5079</v>
      </c>
      <c r="E99" s="52">
        <v>56</v>
      </c>
      <c r="F99" s="52">
        <v>0</v>
      </c>
      <c r="G99" s="56">
        <f t="shared" si="16"/>
        <v>34</v>
      </c>
      <c r="H99" s="52">
        <v>0</v>
      </c>
      <c r="I99" s="52">
        <v>0</v>
      </c>
      <c r="J99" s="53">
        <v>34</v>
      </c>
      <c r="K99" s="51"/>
    </row>
    <row r="100" spans="1:11" s="6" customFormat="1" ht="13.7" customHeight="1" x14ac:dyDescent="0.2">
      <c r="A100" s="38" t="s">
        <v>83</v>
      </c>
      <c r="B100" s="56">
        <f t="shared" si="17"/>
        <v>733</v>
      </c>
      <c r="C100" s="56">
        <f t="shared" ref="C100:C103" si="25">SUM(D100:F100)</f>
        <v>666</v>
      </c>
      <c r="D100" s="52">
        <v>665</v>
      </c>
      <c r="E100" s="52">
        <v>1</v>
      </c>
      <c r="F100" s="52">
        <v>0</v>
      </c>
      <c r="G100" s="56">
        <f t="shared" si="16"/>
        <v>67</v>
      </c>
      <c r="H100" s="52">
        <v>1</v>
      </c>
      <c r="I100" s="52">
        <v>0</v>
      </c>
      <c r="J100" s="53">
        <v>66</v>
      </c>
      <c r="K100" s="51"/>
    </row>
    <row r="101" spans="1:11" s="6" customFormat="1" ht="13.7" customHeight="1" x14ac:dyDescent="0.2">
      <c r="A101" s="38" t="s">
        <v>84</v>
      </c>
      <c r="B101" s="56">
        <f t="shared" si="17"/>
        <v>478</v>
      </c>
      <c r="C101" s="56">
        <f t="shared" si="25"/>
        <v>473</v>
      </c>
      <c r="D101" s="52">
        <v>471</v>
      </c>
      <c r="E101" s="52">
        <v>2</v>
      </c>
      <c r="F101" s="52">
        <v>0</v>
      </c>
      <c r="G101" s="56">
        <f t="shared" si="16"/>
        <v>5</v>
      </c>
      <c r="H101" s="52">
        <v>0</v>
      </c>
      <c r="I101" s="52">
        <v>0</v>
      </c>
      <c r="J101" s="53">
        <v>5</v>
      </c>
      <c r="K101" s="51"/>
    </row>
    <row r="102" spans="1:11" s="6" customFormat="1" ht="13.7" customHeight="1" x14ac:dyDescent="0.2">
      <c r="A102" s="38" t="s">
        <v>85</v>
      </c>
      <c r="B102" s="56">
        <f t="shared" si="17"/>
        <v>4460</v>
      </c>
      <c r="C102" s="56">
        <f t="shared" si="25"/>
        <v>4427</v>
      </c>
      <c r="D102" s="52">
        <v>4412</v>
      </c>
      <c r="E102" s="52">
        <v>15</v>
      </c>
      <c r="F102" s="52">
        <v>0</v>
      </c>
      <c r="G102" s="56">
        <f t="shared" si="16"/>
        <v>33</v>
      </c>
      <c r="H102" s="52">
        <v>0</v>
      </c>
      <c r="I102" s="52">
        <v>1</v>
      </c>
      <c r="J102" s="53">
        <v>32</v>
      </c>
      <c r="K102" s="51"/>
    </row>
    <row r="103" spans="1:11" s="6" customFormat="1" ht="13.7" customHeight="1" x14ac:dyDescent="0.2">
      <c r="A103" s="38" t="s">
        <v>86</v>
      </c>
      <c r="B103" s="56">
        <f t="shared" si="17"/>
        <v>282</v>
      </c>
      <c r="C103" s="56">
        <f t="shared" si="25"/>
        <v>280</v>
      </c>
      <c r="D103" s="52">
        <v>275</v>
      </c>
      <c r="E103" s="52">
        <v>5</v>
      </c>
      <c r="F103" s="52">
        <v>0</v>
      </c>
      <c r="G103" s="56">
        <f t="shared" si="16"/>
        <v>2</v>
      </c>
      <c r="H103" s="52">
        <v>0</v>
      </c>
      <c r="I103" s="52">
        <v>0</v>
      </c>
      <c r="J103" s="53">
        <v>2</v>
      </c>
      <c r="K103" s="51"/>
    </row>
    <row r="104" spans="1:11" s="6" customFormat="1" ht="13.7" customHeight="1" x14ac:dyDescent="0.2">
      <c r="A104" s="38"/>
      <c r="B104" s="65"/>
      <c r="C104" s="56"/>
      <c r="D104" s="67"/>
      <c r="E104" s="67"/>
      <c r="F104" s="48"/>
      <c r="G104" s="65"/>
      <c r="H104" s="48"/>
      <c r="I104" s="48"/>
      <c r="J104" s="49"/>
      <c r="K104" s="51"/>
    </row>
    <row r="105" spans="1:11" s="6" customFormat="1" ht="13.7" customHeight="1" x14ac:dyDescent="0.2">
      <c r="A105" s="38" t="s">
        <v>87</v>
      </c>
      <c r="B105" s="54">
        <f>C105+G105</f>
        <v>4258</v>
      </c>
      <c r="C105" s="54">
        <f>SUM(D105:F105)</f>
        <v>3993</v>
      </c>
      <c r="D105" s="56">
        <f>SUM(D107+D108+D109+D110+D111+D123+D124+D125+D126+D127+D128+D129)</f>
        <v>3963</v>
      </c>
      <c r="E105" s="56">
        <f>SUM(E107+E108+E109+E125+E126+E127+E128)</f>
        <v>24</v>
      </c>
      <c r="F105" s="56">
        <f>SUM(F111+F124+F126)</f>
        <v>6</v>
      </c>
      <c r="G105" s="56">
        <f t="shared" si="16"/>
        <v>265</v>
      </c>
      <c r="H105" s="56">
        <f>SUM(H107:H111,H123:H129)</f>
        <v>14</v>
      </c>
      <c r="I105" s="56">
        <f t="shared" ref="I105:J105" si="26">SUM(I107:I111,I123:I129)</f>
        <v>22</v>
      </c>
      <c r="J105" s="63">
        <f t="shared" si="26"/>
        <v>229</v>
      </c>
      <c r="K105" s="51"/>
    </row>
    <row r="106" spans="1:11" s="6" customFormat="1" ht="13.7" customHeight="1" x14ac:dyDescent="0.2">
      <c r="A106" s="38"/>
      <c r="B106" s="65"/>
      <c r="C106" s="56"/>
      <c r="D106" s="67"/>
      <c r="E106" s="67"/>
      <c r="F106" s="48"/>
      <c r="G106" s="65"/>
      <c r="H106" s="48"/>
      <c r="I106" s="48"/>
      <c r="J106" s="49"/>
      <c r="K106" s="51"/>
    </row>
    <row r="107" spans="1:11" s="6" customFormat="1" ht="13.7" customHeight="1" x14ac:dyDescent="0.2">
      <c r="A107" s="38" t="s">
        <v>88</v>
      </c>
      <c r="B107" s="56">
        <f t="shared" si="17"/>
        <v>307</v>
      </c>
      <c r="C107" s="56">
        <f>SUM(D107:F107)</f>
        <v>306</v>
      </c>
      <c r="D107" s="52">
        <v>302</v>
      </c>
      <c r="E107" s="52">
        <v>4</v>
      </c>
      <c r="F107" s="52">
        <v>0</v>
      </c>
      <c r="G107" s="56">
        <f t="shared" si="16"/>
        <v>1</v>
      </c>
      <c r="H107" s="52">
        <v>0</v>
      </c>
      <c r="I107" s="52">
        <v>0</v>
      </c>
      <c r="J107" s="53">
        <v>1</v>
      </c>
      <c r="K107" s="51"/>
    </row>
    <row r="108" spans="1:11" s="6" customFormat="1" ht="13.7" customHeight="1" x14ac:dyDescent="0.2">
      <c r="A108" s="38" t="s">
        <v>89</v>
      </c>
      <c r="B108" s="56">
        <f t="shared" si="17"/>
        <v>164</v>
      </c>
      <c r="C108" s="56">
        <f t="shared" ref="C108:C111" si="27">SUM(D108:F108)</f>
        <v>155</v>
      </c>
      <c r="D108" s="52">
        <v>151</v>
      </c>
      <c r="E108" s="52">
        <v>4</v>
      </c>
      <c r="F108" s="52">
        <v>0</v>
      </c>
      <c r="G108" s="56">
        <f t="shared" si="16"/>
        <v>9</v>
      </c>
      <c r="H108" s="52">
        <v>0</v>
      </c>
      <c r="I108" s="52">
        <v>1</v>
      </c>
      <c r="J108" s="53">
        <v>8</v>
      </c>
      <c r="K108" s="51"/>
    </row>
    <row r="109" spans="1:11" s="6" customFormat="1" ht="13.7" customHeight="1" x14ac:dyDescent="0.2">
      <c r="A109" s="38" t="s">
        <v>90</v>
      </c>
      <c r="B109" s="56">
        <f t="shared" si="17"/>
        <v>301</v>
      </c>
      <c r="C109" s="56">
        <f t="shared" si="27"/>
        <v>250</v>
      </c>
      <c r="D109" s="52">
        <v>248</v>
      </c>
      <c r="E109" s="52">
        <v>2</v>
      </c>
      <c r="F109" s="52">
        <v>0</v>
      </c>
      <c r="G109" s="56">
        <f t="shared" si="16"/>
        <v>51</v>
      </c>
      <c r="H109" s="52">
        <v>6</v>
      </c>
      <c r="I109" s="52">
        <v>4</v>
      </c>
      <c r="J109" s="53">
        <v>41</v>
      </c>
      <c r="K109" s="51"/>
    </row>
    <row r="110" spans="1:11" s="6" customFormat="1" ht="13.7" customHeight="1" x14ac:dyDescent="0.2">
      <c r="A110" s="38" t="s">
        <v>91</v>
      </c>
      <c r="B110" s="56">
        <f t="shared" si="17"/>
        <v>191</v>
      </c>
      <c r="C110" s="56">
        <f t="shared" si="27"/>
        <v>188</v>
      </c>
      <c r="D110" s="52">
        <v>188</v>
      </c>
      <c r="E110" s="52">
        <v>0</v>
      </c>
      <c r="F110" s="52">
        <v>0</v>
      </c>
      <c r="G110" s="56">
        <f t="shared" si="16"/>
        <v>3</v>
      </c>
      <c r="H110" s="52">
        <v>0</v>
      </c>
      <c r="I110" s="52">
        <v>0</v>
      </c>
      <c r="J110" s="53">
        <v>3</v>
      </c>
      <c r="K110" s="51"/>
    </row>
    <row r="111" spans="1:11" s="6" customFormat="1" ht="13.7" customHeight="1" x14ac:dyDescent="0.2">
      <c r="A111" s="38" t="s">
        <v>92</v>
      </c>
      <c r="B111" s="56">
        <f t="shared" si="17"/>
        <v>326</v>
      </c>
      <c r="C111" s="56">
        <f t="shared" si="27"/>
        <v>296</v>
      </c>
      <c r="D111" s="52">
        <v>294</v>
      </c>
      <c r="E111" s="52">
        <v>0</v>
      </c>
      <c r="F111" s="52">
        <v>2</v>
      </c>
      <c r="G111" s="56">
        <f t="shared" si="16"/>
        <v>30</v>
      </c>
      <c r="H111" s="52">
        <v>0</v>
      </c>
      <c r="I111" s="52">
        <v>3</v>
      </c>
      <c r="J111" s="53">
        <v>27</v>
      </c>
      <c r="K111" s="51"/>
    </row>
    <row r="112" spans="1:11" ht="15" customHeight="1" x14ac:dyDescent="0.2">
      <c r="A112" s="89" t="s">
        <v>19</v>
      </c>
      <c r="B112" s="89"/>
      <c r="C112" s="89"/>
      <c r="D112" s="89"/>
      <c r="E112" s="89"/>
      <c r="F112" s="89"/>
      <c r="G112" s="89"/>
      <c r="H112" s="89"/>
      <c r="I112" s="89"/>
      <c r="J112" s="89"/>
    </row>
    <row r="113" spans="1:11" x14ac:dyDescent="0.2">
      <c r="A113" s="89" t="s">
        <v>115</v>
      </c>
      <c r="B113" s="89"/>
      <c r="C113" s="89"/>
      <c r="D113" s="89"/>
      <c r="E113" s="89"/>
      <c r="F113" s="89"/>
      <c r="G113" s="89"/>
      <c r="H113" s="89"/>
      <c r="I113" s="89"/>
      <c r="J113" s="89"/>
    </row>
    <row r="114" spans="1:11" x14ac:dyDescent="0.2">
      <c r="A114" s="2"/>
      <c r="B114" s="3"/>
      <c r="C114" s="3"/>
      <c r="D114" s="3"/>
      <c r="E114" s="4"/>
      <c r="F114" s="3"/>
      <c r="G114" s="3"/>
      <c r="H114" s="3"/>
      <c r="I114" s="3"/>
      <c r="J114" s="4"/>
    </row>
    <row r="115" spans="1:11" ht="24" customHeight="1" x14ac:dyDescent="0.2">
      <c r="A115" s="80" t="s">
        <v>116</v>
      </c>
      <c r="B115" s="82" t="s">
        <v>0</v>
      </c>
      <c r="C115" s="82"/>
      <c r="D115" s="82"/>
      <c r="E115" s="82"/>
      <c r="F115" s="82"/>
      <c r="G115" s="82"/>
      <c r="H115" s="82"/>
      <c r="I115" s="82"/>
      <c r="J115" s="83"/>
    </row>
    <row r="116" spans="1:11" ht="24" customHeight="1" x14ac:dyDescent="0.2">
      <c r="A116" s="81"/>
      <c r="B116" s="84" t="s">
        <v>1</v>
      </c>
      <c r="C116" s="85" t="s">
        <v>2</v>
      </c>
      <c r="D116" s="86"/>
      <c r="E116" s="86"/>
      <c r="F116" s="86"/>
      <c r="G116" s="86"/>
      <c r="H116" s="86"/>
      <c r="I116" s="86"/>
      <c r="J116" s="87"/>
    </row>
    <row r="117" spans="1:11" ht="24" customHeight="1" x14ac:dyDescent="0.2">
      <c r="A117" s="81"/>
      <c r="B117" s="84"/>
      <c r="C117" s="85" t="s">
        <v>3</v>
      </c>
      <c r="D117" s="86"/>
      <c r="E117" s="86"/>
      <c r="F117" s="86"/>
      <c r="G117" s="85" t="s">
        <v>4</v>
      </c>
      <c r="H117" s="86"/>
      <c r="I117" s="86"/>
      <c r="J117" s="87"/>
    </row>
    <row r="118" spans="1:11" ht="24" customHeight="1" x14ac:dyDescent="0.2">
      <c r="A118" s="81"/>
      <c r="B118" s="84"/>
      <c r="C118" s="84" t="s">
        <v>5</v>
      </c>
      <c r="D118" s="85" t="s">
        <v>6</v>
      </c>
      <c r="E118" s="85"/>
      <c r="F118" s="85"/>
      <c r="G118" s="84" t="s">
        <v>5</v>
      </c>
      <c r="H118" s="85" t="s">
        <v>6</v>
      </c>
      <c r="I118" s="85"/>
      <c r="J118" s="88"/>
    </row>
    <row r="119" spans="1:11" ht="54.95" customHeight="1" x14ac:dyDescent="0.2">
      <c r="A119" s="81"/>
      <c r="B119" s="84"/>
      <c r="C119" s="86"/>
      <c r="D119" s="76" t="s">
        <v>7</v>
      </c>
      <c r="E119" s="77" t="s">
        <v>8</v>
      </c>
      <c r="F119" s="77" t="s">
        <v>9</v>
      </c>
      <c r="G119" s="86"/>
      <c r="H119" s="76" t="s">
        <v>13</v>
      </c>
      <c r="I119" s="76" t="s">
        <v>11</v>
      </c>
      <c r="J119" s="34" t="s">
        <v>12</v>
      </c>
    </row>
    <row r="120" spans="1:11" s="6" customFormat="1" ht="12.95" customHeight="1" x14ac:dyDescent="0.2">
      <c r="A120" s="30"/>
      <c r="B120" s="21"/>
      <c r="C120" s="22"/>
      <c r="D120" s="32"/>
      <c r="E120" s="32"/>
      <c r="F120" s="32"/>
      <c r="G120" s="23"/>
      <c r="H120" s="32"/>
      <c r="I120" s="32"/>
      <c r="J120" s="33"/>
      <c r="K120" s="51"/>
    </row>
    <row r="121" spans="1:11" s="6" customFormat="1" ht="14.1" customHeight="1" x14ac:dyDescent="0.2">
      <c r="A121" s="38" t="s">
        <v>20</v>
      </c>
      <c r="B121" s="37"/>
      <c r="C121" s="37"/>
      <c r="D121" s="29"/>
      <c r="E121" s="29"/>
      <c r="F121" s="29"/>
      <c r="G121" s="37"/>
      <c r="H121" s="29"/>
      <c r="I121" s="29"/>
      <c r="J121" s="31"/>
      <c r="K121" s="51"/>
    </row>
    <row r="122" spans="1:11" s="6" customFormat="1" ht="14.1" customHeight="1" x14ac:dyDescent="0.2">
      <c r="A122" s="38"/>
      <c r="B122" s="37"/>
      <c r="C122" s="37"/>
      <c r="D122" s="29"/>
      <c r="E122" s="29"/>
      <c r="F122" s="29"/>
      <c r="G122" s="37"/>
      <c r="H122" s="29"/>
      <c r="I122" s="29"/>
      <c r="J122" s="31"/>
      <c r="K122" s="51"/>
    </row>
    <row r="123" spans="1:11" s="6" customFormat="1" ht="14.1" customHeight="1" x14ac:dyDescent="0.2">
      <c r="A123" s="38" t="s">
        <v>93</v>
      </c>
      <c r="B123" s="56">
        <f>SUM(C123+G123)</f>
        <v>102</v>
      </c>
      <c r="C123" s="56">
        <f>SUM(D123:F123)</f>
        <v>100</v>
      </c>
      <c r="D123" s="52">
        <v>100</v>
      </c>
      <c r="E123" s="52">
        <v>0</v>
      </c>
      <c r="F123" s="52">
        <v>0</v>
      </c>
      <c r="G123" s="56">
        <f t="shared" ref="G123:G148" si="28">SUM(H123:J123)</f>
        <v>2</v>
      </c>
      <c r="H123" s="52">
        <v>0</v>
      </c>
      <c r="I123" s="52">
        <v>2</v>
      </c>
      <c r="J123" s="53" t="s">
        <v>14</v>
      </c>
      <c r="K123" s="51"/>
    </row>
    <row r="124" spans="1:11" s="6" customFormat="1" ht="14.1" customHeight="1" x14ac:dyDescent="0.2">
      <c r="A124" s="38" t="s">
        <v>94</v>
      </c>
      <c r="B124" s="56">
        <f t="shared" ref="B124:B148" si="29">SUM(C124+G124)</f>
        <v>51</v>
      </c>
      <c r="C124" s="56">
        <f t="shared" ref="C124:C129" si="30">SUM(D124:F124)</f>
        <v>50</v>
      </c>
      <c r="D124" s="52">
        <v>49</v>
      </c>
      <c r="E124" s="52">
        <v>0</v>
      </c>
      <c r="F124" s="52">
        <v>1</v>
      </c>
      <c r="G124" s="56">
        <f t="shared" si="28"/>
        <v>1</v>
      </c>
      <c r="H124" s="52">
        <v>1</v>
      </c>
      <c r="I124" s="52">
        <v>0</v>
      </c>
      <c r="J124" s="53" t="s">
        <v>14</v>
      </c>
      <c r="K124" s="51"/>
    </row>
    <row r="125" spans="1:11" s="6" customFormat="1" ht="14.1" customHeight="1" x14ac:dyDescent="0.2">
      <c r="A125" s="38" t="s">
        <v>95</v>
      </c>
      <c r="B125" s="56">
        <f t="shared" si="29"/>
        <v>170</v>
      </c>
      <c r="C125" s="56">
        <f t="shared" si="30"/>
        <v>164</v>
      </c>
      <c r="D125" s="52">
        <v>163</v>
      </c>
      <c r="E125" s="52">
        <v>1</v>
      </c>
      <c r="F125" s="52">
        <v>0</v>
      </c>
      <c r="G125" s="56">
        <f t="shared" si="28"/>
        <v>6</v>
      </c>
      <c r="H125" s="52">
        <v>0</v>
      </c>
      <c r="I125" s="52">
        <v>0</v>
      </c>
      <c r="J125" s="53">
        <v>6</v>
      </c>
      <c r="K125" s="51"/>
    </row>
    <row r="126" spans="1:11" s="6" customFormat="1" ht="14.1" customHeight="1" x14ac:dyDescent="0.2">
      <c r="A126" s="38" t="s">
        <v>96</v>
      </c>
      <c r="B126" s="56">
        <f t="shared" si="29"/>
        <v>387</v>
      </c>
      <c r="C126" s="56">
        <f t="shared" si="30"/>
        <v>240</v>
      </c>
      <c r="D126" s="52">
        <v>233</v>
      </c>
      <c r="E126" s="52">
        <v>4</v>
      </c>
      <c r="F126" s="52">
        <v>3</v>
      </c>
      <c r="G126" s="56">
        <f t="shared" si="28"/>
        <v>147</v>
      </c>
      <c r="H126" s="52">
        <v>7</v>
      </c>
      <c r="I126" s="52">
        <v>12</v>
      </c>
      <c r="J126" s="53">
        <v>128</v>
      </c>
      <c r="K126" s="51"/>
    </row>
    <row r="127" spans="1:11" s="6" customFormat="1" ht="14.1" customHeight="1" x14ac:dyDescent="0.2">
      <c r="A127" s="38" t="s">
        <v>97</v>
      </c>
      <c r="B127" s="56">
        <f t="shared" si="29"/>
        <v>1769</v>
      </c>
      <c r="C127" s="56">
        <f t="shared" si="30"/>
        <v>1764</v>
      </c>
      <c r="D127" s="52">
        <v>1760</v>
      </c>
      <c r="E127" s="52">
        <v>4</v>
      </c>
      <c r="F127" s="52">
        <v>0</v>
      </c>
      <c r="G127" s="56">
        <f t="shared" si="28"/>
        <v>5</v>
      </c>
      <c r="H127" s="52">
        <v>0</v>
      </c>
      <c r="I127" s="52">
        <v>0</v>
      </c>
      <c r="J127" s="53">
        <v>5</v>
      </c>
      <c r="K127" s="51"/>
    </row>
    <row r="128" spans="1:11" s="6" customFormat="1" ht="14.1" customHeight="1" x14ac:dyDescent="0.2">
      <c r="A128" s="38" t="s">
        <v>98</v>
      </c>
      <c r="B128" s="56">
        <f t="shared" si="29"/>
        <v>427</v>
      </c>
      <c r="C128" s="56">
        <f t="shared" si="30"/>
        <v>419</v>
      </c>
      <c r="D128" s="52">
        <v>414</v>
      </c>
      <c r="E128" s="52">
        <v>5</v>
      </c>
      <c r="F128" s="52">
        <v>0</v>
      </c>
      <c r="G128" s="56">
        <f t="shared" si="28"/>
        <v>8</v>
      </c>
      <c r="H128" s="52">
        <v>0</v>
      </c>
      <c r="I128" s="52">
        <v>0</v>
      </c>
      <c r="J128" s="53">
        <v>8</v>
      </c>
      <c r="K128" s="51"/>
    </row>
    <row r="129" spans="1:11" s="6" customFormat="1" ht="14.1" customHeight="1" x14ac:dyDescent="0.2">
      <c r="A129" s="38" t="s">
        <v>99</v>
      </c>
      <c r="B129" s="56">
        <f t="shared" si="29"/>
        <v>63</v>
      </c>
      <c r="C129" s="56">
        <f t="shared" si="30"/>
        <v>61</v>
      </c>
      <c r="D129" s="52">
        <v>61</v>
      </c>
      <c r="E129" s="52">
        <v>0</v>
      </c>
      <c r="F129" s="52">
        <v>0</v>
      </c>
      <c r="G129" s="56">
        <f t="shared" si="28"/>
        <v>2</v>
      </c>
      <c r="H129" s="52">
        <v>0</v>
      </c>
      <c r="I129" s="52">
        <v>0</v>
      </c>
      <c r="J129" s="53">
        <v>2</v>
      </c>
      <c r="K129" s="51"/>
    </row>
    <row r="130" spans="1:11" s="6" customFormat="1" ht="14.1" customHeight="1" x14ac:dyDescent="0.2">
      <c r="A130" s="38"/>
      <c r="B130" s="65"/>
      <c r="C130" s="65"/>
      <c r="D130" s="67"/>
      <c r="E130" s="67"/>
      <c r="F130" s="67"/>
      <c r="G130" s="65"/>
      <c r="H130" s="67"/>
      <c r="I130" s="67"/>
      <c r="J130" s="68"/>
      <c r="K130" s="51"/>
    </row>
    <row r="131" spans="1:11" s="6" customFormat="1" ht="14.1" customHeight="1" x14ac:dyDescent="0.2">
      <c r="A131" s="50" t="s">
        <v>100</v>
      </c>
      <c r="B131" s="54">
        <f>C131+G131</f>
        <v>759</v>
      </c>
      <c r="C131" s="54">
        <f>SUM(D131:F131)</f>
        <v>662</v>
      </c>
      <c r="D131" s="69">
        <v>612</v>
      </c>
      <c r="E131" s="70">
        <v>32</v>
      </c>
      <c r="F131" s="70">
        <v>18</v>
      </c>
      <c r="G131" s="56">
        <f t="shared" si="28"/>
        <v>97</v>
      </c>
      <c r="H131" s="70">
        <v>20</v>
      </c>
      <c r="I131" s="70">
        <v>30</v>
      </c>
      <c r="J131" s="71">
        <v>47</v>
      </c>
      <c r="K131" s="51"/>
    </row>
    <row r="132" spans="1:11" s="6" customFormat="1" ht="14.1" customHeight="1" x14ac:dyDescent="0.2">
      <c r="A132" s="41"/>
      <c r="B132" s="65"/>
      <c r="C132" s="65"/>
      <c r="D132" s="67"/>
      <c r="E132" s="67"/>
      <c r="F132" s="67"/>
      <c r="G132" s="65"/>
      <c r="H132" s="67"/>
      <c r="I132" s="67"/>
      <c r="J132" s="68"/>
      <c r="K132" s="51"/>
    </row>
    <row r="133" spans="1:11" s="6" customFormat="1" ht="14.1" customHeight="1" x14ac:dyDescent="0.2">
      <c r="A133" s="41" t="s">
        <v>101</v>
      </c>
      <c r="B133" s="54">
        <f>C133+G133</f>
        <v>268</v>
      </c>
      <c r="C133" s="54">
        <f>SUM(D133:F133)</f>
        <v>203</v>
      </c>
      <c r="D133" s="56">
        <f t="shared" ref="D133:I133" si="31">SUM(D135:D136)</f>
        <v>201</v>
      </c>
      <c r="E133" s="56">
        <f t="shared" si="31"/>
        <v>2</v>
      </c>
      <c r="F133" s="56">
        <v>0</v>
      </c>
      <c r="G133" s="56">
        <f t="shared" si="28"/>
        <v>65</v>
      </c>
      <c r="H133" s="56">
        <f t="shared" si="31"/>
        <v>2</v>
      </c>
      <c r="I133" s="56">
        <f t="shared" si="31"/>
        <v>28</v>
      </c>
      <c r="J133" s="63">
        <f>SUM(J135:J136)</f>
        <v>35</v>
      </c>
      <c r="K133" s="51"/>
    </row>
    <row r="134" spans="1:11" s="6" customFormat="1" ht="14.1" customHeight="1" x14ac:dyDescent="0.2">
      <c r="A134" s="41"/>
      <c r="B134" s="65"/>
      <c r="C134" s="65"/>
      <c r="D134" s="67"/>
      <c r="E134" s="67"/>
      <c r="F134" s="67"/>
      <c r="G134" s="65"/>
      <c r="H134" s="67"/>
      <c r="I134" s="67"/>
      <c r="J134" s="68"/>
      <c r="K134" s="51"/>
    </row>
    <row r="135" spans="1:11" s="6" customFormat="1" ht="14.1" customHeight="1" x14ac:dyDescent="0.2">
      <c r="A135" s="38" t="s">
        <v>102</v>
      </c>
      <c r="B135" s="56">
        <f t="shared" si="29"/>
        <v>207</v>
      </c>
      <c r="C135" s="56">
        <f>SUM(D135:F135)</f>
        <v>164</v>
      </c>
      <c r="D135" s="66">
        <v>162</v>
      </c>
      <c r="E135" s="52">
        <v>2</v>
      </c>
      <c r="F135" s="52">
        <v>0</v>
      </c>
      <c r="G135" s="56">
        <f t="shared" si="28"/>
        <v>43</v>
      </c>
      <c r="H135" s="52">
        <v>2</v>
      </c>
      <c r="I135" s="52">
        <v>23</v>
      </c>
      <c r="J135" s="53">
        <v>18</v>
      </c>
      <c r="K135" s="51"/>
    </row>
    <row r="136" spans="1:11" s="6" customFormat="1" ht="14.1" customHeight="1" x14ac:dyDescent="0.2">
      <c r="A136" s="38" t="s">
        <v>103</v>
      </c>
      <c r="B136" s="56">
        <f t="shared" si="29"/>
        <v>61</v>
      </c>
      <c r="C136" s="56">
        <f>SUM(D136:F136)</f>
        <v>39</v>
      </c>
      <c r="D136" s="66">
        <v>39</v>
      </c>
      <c r="E136" s="52">
        <v>0</v>
      </c>
      <c r="F136" s="52">
        <v>0</v>
      </c>
      <c r="G136" s="56">
        <f t="shared" si="28"/>
        <v>22</v>
      </c>
      <c r="H136" s="52">
        <v>0</v>
      </c>
      <c r="I136" s="52">
        <v>5</v>
      </c>
      <c r="J136" s="53">
        <v>17</v>
      </c>
      <c r="K136" s="51"/>
    </row>
    <row r="137" spans="1:11" s="6" customFormat="1" ht="14.1" customHeight="1" x14ac:dyDescent="0.2">
      <c r="A137" s="41"/>
      <c r="B137" s="65"/>
      <c r="C137" s="65"/>
      <c r="D137" s="67"/>
      <c r="E137" s="67"/>
      <c r="F137" s="67"/>
      <c r="G137" s="65"/>
      <c r="H137" s="67"/>
      <c r="I137" s="67"/>
      <c r="J137" s="68"/>
      <c r="K137" s="51"/>
    </row>
    <row r="138" spans="1:11" s="6" customFormat="1" ht="14.1" customHeight="1" x14ac:dyDescent="0.2">
      <c r="A138" s="41" t="s">
        <v>104</v>
      </c>
      <c r="B138" s="54">
        <f>C138+G138</f>
        <v>7946</v>
      </c>
      <c r="C138" s="54">
        <f>SUM(D138:F138)</f>
        <v>4570</v>
      </c>
      <c r="D138" s="56">
        <f t="shared" ref="D138:J138" si="32">SUM(D140:D148)</f>
        <v>4396</v>
      </c>
      <c r="E138" s="56">
        <f t="shared" si="32"/>
        <v>159</v>
      </c>
      <c r="F138" s="56">
        <f t="shared" si="32"/>
        <v>15</v>
      </c>
      <c r="G138" s="56">
        <f t="shared" si="28"/>
        <v>3376</v>
      </c>
      <c r="H138" s="56">
        <f t="shared" si="32"/>
        <v>56</v>
      </c>
      <c r="I138" s="56">
        <f t="shared" si="32"/>
        <v>635</v>
      </c>
      <c r="J138" s="63">
        <f t="shared" si="32"/>
        <v>2685</v>
      </c>
      <c r="K138" s="51"/>
    </row>
    <row r="139" spans="1:11" s="6" customFormat="1" ht="14.1" customHeight="1" x14ac:dyDescent="0.2">
      <c r="A139" s="38"/>
      <c r="B139" s="65"/>
      <c r="C139" s="65"/>
      <c r="D139" s="67"/>
      <c r="E139" s="67"/>
      <c r="F139" s="67"/>
      <c r="G139" s="65"/>
      <c r="H139" s="67"/>
      <c r="I139" s="67"/>
      <c r="J139" s="68"/>
      <c r="K139" s="51"/>
    </row>
    <row r="140" spans="1:11" s="6" customFormat="1" ht="14.1" customHeight="1" x14ac:dyDescent="0.2">
      <c r="A140" s="38" t="s">
        <v>105</v>
      </c>
      <c r="B140" s="56">
        <f t="shared" si="29"/>
        <v>1341</v>
      </c>
      <c r="C140" s="56">
        <f>SUM(D140:F140)</f>
        <v>936</v>
      </c>
      <c r="D140" s="66">
        <v>912</v>
      </c>
      <c r="E140" s="66">
        <v>22</v>
      </c>
      <c r="F140" s="66">
        <v>2</v>
      </c>
      <c r="G140" s="56">
        <f t="shared" si="28"/>
        <v>405</v>
      </c>
      <c r="H140" s="52">
        <v>7</v>
      </c>
      <c r="I140" s="52">
        <v>72</v>
      </c>
      <c r="J140" s="72">
        <v>326</v>
      </c>
      <c r="K140" s="51"/>
    </row>
    <row r="141" spans="1:11" s="6" customFormat="1" ht="14.1" customHeight="1" x14ac:dyDescent="0.2">
      <c r="A141" s="38" t="s">
        <v>106</v>
      </c>
      <c r="B141" s="56">
        <f t="shared" si="29"/>
        <v>736</v>
      </c>
      <c r="C141" s="56">
        <f t="shared" ref="C141:C148" si="33">SUM(D141:F141)</f>
        <v>595</v>
      </c>
      <c r="D141" s="66">
        <v>563</v>
      </c>
      <c r="E141" s="66">
        <v>30</v>
      </c>
      <c r="F141" s="66">
        <v>2</v>
      </c>
      <c r="G141" s="56">
        <f t="shared" si="28"/>
        <v>141</v>
      </c>
      <c r="H141" s="52">
        <v>4</v>
      </c>
      <c r="I141" s="52">
        <v>24</v>
      </c>
      <c r="J141" s="72">
        <v>113</v>
      </c>
      <c r="K141" s="51"/>
    </row>
    <row r="142" spans="1:11" s="6" customFormat="1" ht="14.1" customHeight="1" x14ac:dyDescent="0.2">
      <c r="A142" s="38" t="s">
        <v>107</v>
      </c>
      <c r="B142" s="56">
        <f t="shared" si="29"/>
        <v>1623</v>
      </c>
      <c r="C142" s="56">
        <f t="shared" si="33"/>
        <v>1142</v>
      </c>
      <c r="D142" s="66">
        <v>1093</v>
      </c>
      <c r="E142" s="66">
        <v>45</v>
      </c>
      <c r="F142" s="66">
        <v>4</v>
      </c>
      <c r="G142" s="56">
        <f t="shared" si="28"/>
        <v>481</v>
      </c>
      <c r="H142" s="66">
        <v>3</v>
      </c>
      <c r="I142" s="52">
        <v>50</v>
      </c>
      <c r="J142" s="72">
        <v>428</v>
      </c>
      <c r="K142" s="51"/>
    </row>
    <row r="143" spans="1:11" s="6" customFormat="1" ht="14.1" customHeight="1" x14ac:dyDescent="0.2">
      <c r="A143" s="38" t="s">
        <v>108</v>
      </c>
      <c r="B143" s="56">
        <f t="shared" si="29"/>
        <v>850</v>
      </c>
      <c r="C143" s="56">
        <f t="shared" si="33"/>
        <v>696</v>
      </c>
      <c r="D143" s="66">
        <v>663</v>
      </c>
      <c r="E143" s="66">
        <v>31</v>
      </c>
      <c r="F143" s="66">
        <v>2</v>
      </c>
      <c r="G143" s="56">
        <f t="shared" si="28"/>
        <v>154</v>
      </c>
      <c r="H143" s="52">
        <v>5</v>
      </c>
      <c r="I143" s="52">
        <v>16</v>
      </c>
      <c r="J143" s="72">
        <v>133</v>
      </c>
      <c r="K143" s="51"/>
    </row>
    <row r="144" spans="1:11" s="6" customFormat="1" ht="14.1" customHeight="1" x14ac:dyDescent="0.2">
      <c r="A144" s="38" t="s">
        <v>109</v>
      </c>
      <c r="B144" s="56">
        <f t="shared" si="29"/>
        <v>580</v>
      </c>
      <c r="C144" s="56">
        <f t="shared" si="33"/>
        <v>307</v>
      </c>
      <c r="D144" s="66">
        <v>301</v>
      </c>
      <c r="E144" s="66">
        <v>5</v>
      </c>
      <c r="F144" s="52">
        <v>1</v>
      </c>
      <c r="G144" s="56">
        <f t="shared" si="28"/>
        <v>273</v>
      </c>
      <c r="H144" s="66">
        <v>8</v>
      </c>
      <c r="I144" s="52">
        <v>30</v>
      </c>
      <c r="J144" s="72">
        <v>235</v>
      </c>
      <c r="K144" s="51"/>
    </row>
    <row r="145" spans="1:22" s="6" customFormat="1" ht="14.1" customHeight="1" x14ac:dyDescent="0.2">
      <c r="A145" s="38" t="s">
        <v>110</v>
      </c>
      <c r="B145" s="56">
        <f t="shared" si="29"/>
        <v>1078</v>
      </c>
      <c r="C145" s="56">
        <f t="shared" si="33"/>
        <v>265</v>
      </c>
      <c r="D145" s="66">
        <v>255</v>
      </c>
      <c r="E145" s="66">
        <v>10</v>
      </c>
      <c r="F145" s="52">
        <v>0</v>
      </c>
      <c r="G145" s="56">
        <f t="shared" si="28"/>
        <v>813</v>
      </c>
      <c r="H145" s="66">
        <v>10</v>
      </c>
      <c r="I145" s="52">
        <v>225</v>
      </c>
      <c r="J145" s="72">
        <v>578</v>
      </c>
      <c r="K145" s="51"/>
    </row>
    <row r="146" spans="1:22" s="6" customFormat="1" ht="14.1" customHeight="1" x14ac:dyDescent="0.2">
      <c r="A146" s="38" t="s">
        <v>111</v>
      </c>
      <c r="B146" s="56">
        <f t="shared" si="29"/>
        <v>531</v>
      </c>
      <c r="C146" s="56">
        <f t="shared" si="33"/>
        <v>222</v>
      </c>
      <c r="D146" s="66">
        <v>207</v>
      </c>
      <c r="E146" s="66">
        <v>11</v>
      </c>
      <c r="F146" s="52">
        <v>4</v>
      </c>
      <c r="G146" s="56">
        <f t="shared" si="28"/>
        <v>309</v>
      </c>
      <c r="H146" s="66">
        <v>8</v>
      </c>
      <c r="I146" s="52">
        <v>76</v>
      </c>
      <c r="J146" s="72">
        <v>225</v>
      </c>
      <c r="K146" s="51"/>
    </row>
    <row r="147" spans="1:22" s="6" customFormat="1" ht="14.1" customHeight="1" x14ac:dyDescent="0.2">
      <c r="A147" s="38" t="s">
        <v>112</v>
      </c>
      <c r="B147" s="56">
        <f t="shared" si="29"/>
        <v>848</v>
      </c>
      <c r="C147" s="56">
        <f t="shared" si="33"/>
        <v>309</v>
      </c>
      <c r="D147" s="66">
        <v>304</v>
      </c>
      <c r="E147" s="66">
        <v>5</v>
      </c>
      <c r="F147" s="52">
        <v>0</v>
      </c>
      <c r="G147" s="56">
        <f t="shared" si="28"/>
        <v>539</v>
      </c>
      <c r="H147" s="66">
        <v>10</v>
      </c>
      <c r="I147" s="52">
        <v>71</v>
      </c>
      <c r="J147" s="72">
        <v>458</v>
      </c>
      <c r="K147" s="51"/>
    </row>
    <row r="148" spans="1:22" s="6" customFormat="1" ht="14.1" customHeight="1" x14ac:dyDescent="0.2">
      <c r="A148" s="38" t="s">
        <v>113</v>
      </c>
      <c r="B148" s="56">
        <f t="shared" si="29"/>
        <v>359</v>
      </c>
      <c r="C148" s="56">
        <f t="shared" si="33"/>
        <v>98</v>
      </c>
      <c r="D148" s="66">
        <v>98</v>
      </c>
      <c r="E148" s="52">
        <v>0</v>
      </c>
      <c r="F148" s="52">
        <v>0</v>
      </c>
      <c r="G148" s="56">
        <f t="shared" si="28"/>
        <v>261</v>
      </c>
      <c r="H148" s="52">
        <v>1</v>
      </c>
      <c r="I148" s="52">
        <v>71</v>
      </c>
      <c r="J148" s="72">
        <v>189</v>
      </c>
      <c r="K148" s="51"/>
    </row>
    <row r="149" spans="1:22" s="6" customFormat="1" ht="12.95" customHeight="1" x14ac:dyDescent="0.2">
      <c r="A149" s="42"/>
      <c r="B149" s="43" t="s">
        <v>10</v>
      </c>
      <c r="C149" s="44"/>
      <c r="D149" s="44"/>
      <c r="E149" s="45"/>
      <c r="F149" s="46"/>
      <c r="G149" s="46"/>
      <c r="H149" s="46"/>
      <c r="I149" s="44"/>
      <c r="J149" s="47"/>
      <c r="K149" s="51"/>
    </row>
    <row r="150" spans="1:22" ht="12.75" customHeight="1" x14ac:dyDescent="0.2">
      <c r="A150" s="7"/>
      <c r="B150" s="8"/>
      <c r="C150" s="8"/>
      <c r="D150" s="8"/>
      <c r="E150" s="9"/>
      <c r="F150" s="10"/>
      <c r="G150" s="10"/>
      <c r="H150" s="10"/>
      <c r="I150" s="8"/>
      <c r="J150" s="9"/>
    </row>
    <row r="151" spans="1:22" ht="12.75" customHeight="1" x14ac:dyDescent="0.2">
      <c r="A151" s="11" t="s">
        <v>16</v>
      </c>
      <c r="B151" s="8"/>
      <c r="C151" s="8"/>
      <c r="D151" s="8"/>
      <c r="E151" s="12"/>
      <c r="F151" s="13"/>
      <c r="G151" s="13"/>
      <c r="H151" s="8"/>
      <c r="I151" s="8"/>
      <c r="J151" s="14"/>
    </row>
    <row r="152" spans="1:22" ht="12.75" customHeight="1" x14ac:dyDescent="0.2">
      <c r="A152" s="11" t="s">
        <v>114</v>
      </c>
      <c r="B152" s="13"/>
      <c r="C152" s="13"/>
      <c r="D152" s="13"/>
      <c r="E152" s="12"/>
      <c r="F152" s="13"/>
      <c r="G152" s="13"/>
      <c r="H152" s="13"/>
      <c r="I152" s="13"/>
      <c r="J152" s="12"/>
    </row>
    <row r="153" spans="1:22" ht="12.75" customHeight="1" x14ac:dyDescent="0.2">
      <c r="A153" s="11" t="s">
        <v>15</v>
      </c>
      <c r="B153" s="13"/>
      <c r="C153" s="13"/>
      <c r="D153" s="13"/>
      <c r="E153" s="12"/>
      <c r="F153" s="13"/>
      <c r="G153" s="13"/>
      <c r="H153" s="13"/>
      <c r="I153" s="13"/>
      <c r="J153" s="12"/>
    </row>
    <row r="154" spans="1:22" ht="12.75" customHeight="1" x14ac:dyDescent="0.2">
      <c r="A154" s="11" t="s">
        <v>17</v>
      </c>
      <c r="B154" s="13"/>
      <c r="C154" s="13"/>
      <c r="D154" s="13"/>
      <c r="E154" s="12"/>
      <c r="F154" s="13"/>
      <c r="G154" s="13"/>
      <c r="H154" s="13"/>
      <c r="I154" s="13"/>
      <c r="J154" s="12"/>
    </row>
    <row r="155" spans="1:22" s="25" customFormat="1" ht="12.75" customHeight="1" x14ac:dyDescent="0.2">
      <c r="A155" s="28" t="s">
        <v>18</v>
      </c>
      <c r="C155" s="24"/>
      <c r="D155" s="24"/>
      <c r="E155" s="26"/>
      <c r="F155" s="26"/>
      <c r="G155" s="26"/>
      <c r="H155" s="26"/>
      <c r="I155" s="26"/>
      <c r="J155" s="26"/>
      <c r="K155" s="27"/>
      <c r="L155" s="27"/>
      <c r="M155" s="27"/>
      <c r="N155" s="27"/>
      <c r="O155" s="27"/>
      <c r="P155" s="27"/>
      <c r="Q155" s="27"/>
      <c r="R155" s="27"/>
      <c r="S155" s="27"/>
      <c r="T155" s="27"/>
      <c r="U155" s="27"/>
      <c r="V155" s="27"/>
    </row>
    <row r="156" spans="1:22" ht="12.75" customHeight="1" x14ac:dyDescent="0.2">
      <c r="A156" s="73" t="s">
        <v>117</v>
      </c>
    </row>
    <row r="157" spans="1:22" ht="12.75" customHeight="1" x14ac:dyDescent="0.2">
      <c r="A157" s="74" t="s">
        <v>119</v>
      </c>
    </row>
  </sheetData>
  <mergeCells count="36">
    <mergeCell ref="A1:J1"/>
    <mergeCell ref="A2:J2"/>
    <mergeCell ref="A4:A8"/>
    <mergeCell ref="B4:J4"/>
    <mergeCell ref="B5:B8"/>
    <mergeCell ref="C5:J5"/>
    <mergeCell ref="C6:F6"/>
    <mergeCell ref="G6:J6"/>
    <mergeCell ref="C7:C8"/>
    <mergeCell ref="D7:F7"/>
    <mergeCell ref="A113:J113"/>
    <mergeCell ref="G7:G8"/>
    <mergeCell ref="H7:J7"/>
    <mergeCell ref="A54:J54"/>
    <mergeCell ref="A55:J55"/>
    <mergeCell ref="A57:A61"/>
    <mergeCell ref="B57:J57"/>
    <mergeCell ref="B58:B61"/>
    <mergeCell ref="C58:J58"/>
    <mergeCell ref="C59:F59"/>
    <mergeCell ref="G59:J59"/>
    <mergeCell ref="C60:C61"/>
    <mergeCell ref="D60:F60"/>
    <mergeCell ref="G60:G61"/>
    <mergeCell ref="H60:J60"/>
    <mergeCell ref="A112:J112"/>
    <mergeCell ref="A115:A119"/>
    <mergeCell ref="B115:J115"/>
    <mergeCell ref="B116:B119"/>
    <mergeCell ref="C116:J116"/>
    <mergeCell ref="C117:F117"/>
    <mergeCell ref="G117:J117"/>
    <mergeCell ref="C118:C119"/>
    <mergeCell ref="D118:F118"/>
    <mergeCell ref="G118:G119"/>
    <mergeCell ref="H118:J118"/>
  </mergeCells>
  <printOptions horizontalCentered="1"/>
  <pageMargins left="0.74803149606299213" right="0.74803149606299213" top="0.98425196850393704" bottom="0.98425196850393704" header="0" footer="0"/>
  <pageSetup scale="75" orientation="portrait" r:id="rId1"/>
  <headerFooter alignWithMargins="0"/>
  <rowBreaks count="2" manualBreakCount="2">
    <brk id="53" max="16383" man="1"/>
    <brk id="11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 Cuadro 4</vt:lpstr>
    </vt:vector>
  </TitlesOfParts>
  <Company>cgr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andruiz</dc:creator>
  <cp:lastModifiedBy>RUBIELA COSME</cp:lastModifiedBy>
  <cp:lastPrinted>2020-01-16T17:22:25Z</cp:lastPrinted>
  <dcterms:created xsi:type="dcterms:W3CDTF">2014-08-11T16:12:10Z</dcterms:created>
  <dcterms:modified xsi:type="dcterms:W3CDTF">2020-01-16T17:22:45Z</dcterms:modified>
</cp:coreProperties>
</file>